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9720" windowHeight="7320" tabRatio="606"/>
  </bookViews>
  <sheets>
    <sheet name="приложение 1" sheetId="66" r:id="rId1"/>
  </sheets>
  <definedNames>
    <definedName name="_xlnm.Print_Titles" localSheetId="0">'приложение 1'!$6:$6</definedName>
  </definedNames>
  <calcPr calcId="145621"/>
</workbook>
</file>

<file path=xl/calcChain.xml><?xml version="1.0" encoding="utf-8"?>
<calcChain xmlns="http://schemas.openxmlformats.org/spreadsheetml/2006/main">
  <c r="E27" i="66" l="1"/>
  <c r="D27" i="66"/>
  <c r="E97" i="66"/>
  <c r="E99" i="66"/>
  <c r="E59" i="66"/>
  <c r="E39" i="66"/>
  <c r="D39" i="66"/>
  <c r="E33" i="66"/>
  <c r="E31" i="66" s="1"/>
  <c r="F9" i="66" l="1"/>
  <c r="F12" i="66"/>
  <c r="F13" i="66"/>
  <c r="F14" i="66"/>
  <c r="F15" i="66"/>
  <c r="F16" i="66"/>
  <c r="F18" i="66"/>
  <c r="F19" i="66"/>
  <c r="F20" i="66"/>
  <c r="F21" i="66"/>
  <c r="F23" i="66"/>
  <c r="F25" i="66"/>
  <c r="F26" i="66"/>
  <c r="F28" i="66"/>
  <c r="F29" i="66"/>
  <c r="F32" i="66"/>
  <c r="F34" i="66"/>
  <c r="F35" i="66"/>
  <c r="F36" i="66"/>
  <c r="F37" i="66"/>
  <c r="F38" i="66"/>
  <c r="F39" i="66"/>
  <c r="F40" i="66"/>
  <c r="F42" i="66"/>
  <c r="F44" i="66"/>
  <c r="F47" i="66"/>
  <c r="F49" i="66"/>
  <c r="F51" i="66"/>
  <c r="F52" i="66"/>
  <c r="F53" i="66"/>
  <c r="F57" i="66"/>
  <c r="F60" i="66"/>
  <c r="F61" i="66"/>
  <c r="F62" i="66"/>
  <c r="F63" i="66"/>
  <c r="F65" i="66"/>
  <c r="F66" i="66"/>
  <c r="F67" i="66"/>
  <c r="F68" i="66"/>
  <c r="F69" i="66"/>
  <c r="F70" i="66"/>
  <c r="F71" i="66"/>
  <c r="F73" i="66"/>
  <c r="F74" i="66"/>
  <c r="F75" i="66"/>
  <c r="F76" i="66"/>
  <c r="F77" i="66"/>
  <c r="F78" i="66"/>
  <c r="F79" i="66"/>
  <c r="F81" i="66"/>
  <c r="F83" i="66"/>
  <c r="F84" i="66"/>
  <c r="F85" i="66"/>
  <c r="F86" i="66"/>
  <c r="F87" i="66"/>
  <c r="F88" i="66"/>
  <c r="F89" i="66"/>
  <c r="F90" i="66"/>
  <c r="F91" i="66"/>
  <c r="F92" i="66"/>
  <c r="F93" i="66"/>
  <c r="F95" i="66"/>
  <c r="F96" i="66"/>
  <c r="F100" i="66"/>
  <c r="F101" i="66"/>
  <c r="F102" i="66"/>
  <c r="F103" i="66"/>
  <c r="F104" i="66"/>
  <c r="F105" i="66"/>
  <c r="F106" i="66"/>
  <c r="F107" i="66"/>
  <c r="E94" i="66" l="1"/>
  <c r="E82" i="66"/>
  <c r="E72" i="66"/>
  <c r="E56" i="66"/>
  <c r="E50" i="66"/>
  <c r="E48" i="66"/>
  <c r="E46" i="66"/>
  <c r="E43" i="66"/>
  <c r="F27" i="66"/>
  <c r="E24" i="66"/>
  <c r="E22" i="66"/>
  <c r="E17" i="66"/>
  <c r="E11" i="66"/>
  <c r="E8" i="66"/>
  <c r="E7" i="66" l="1"/>
  <c r="E58" i="66"/>
  <c r="E80" i="66"/>
  <c r="E45" i="66"/>
  <c r="D43" i="66"/>
  <c r="F43" i="66" s="1"/>
  <c r="E55" i="66" l="1"/>
  <c r="D17" i="66"/>
  <c r="F17" i="66" s="1"/>
  <c r="D99" i="66"/>
  <c r="D97" i="66" l="1"/>
  <c r="F97" i="66" s="1"/>
  <c r="F99" i="66"/>
  <c r="E54" i="66"/>
  <c r="D59" i="66"/>
  <c r="F59" i="66" s="1"/>
  <c r="E108" i="66" l="1"/>
  <c r="D82" i="66"/>
  <c r="F82" i="66" s="1"/>
  <c r="D72" i="66"/>
  <c r="F72" i="66" s="1"/>
  <c r="D48" i="66" l="1"/>
  <c r="F48" i="66" s="1"/>
  <c r="D33" i="66" l="1"/>
  <c r="F33" i="66" s="1"/>
  <c r="D56" i="66" l="1"/>
  <c r="F56" i="66" s="1"/>
  <c r="D58" i="66" l="1"/>
  <c r="F58" i="66" s="1"/>
  <c r="D50" i="66" l="1"/>
  <c r="F50" i="66" s="1"/>
  <c r="D31" i="66" l="1"/>
  <c r="F31" i="66" s="1"/>
  <c r="D11" i="66" l="1"/>
  <c r="D46" i="66"/>
  <c r="D94" i="66"/>
  <c r="D8" i="66"/>
  <c r="D24" i="66"/>
  <c r="F8" i="66" l="1"/>
  <c r="D80" i="66"/>
  <c r="F80" i="66" s="1"/>
  <c r="F94" i="66"/>
  <c r="D45" i="66"/>
  <c r="F45" i="66" s="1"/>
  <c r="F46" i="66"/>
  <c r="D22" i="66"/>
  <c r="F22" i="66" s="1"/>
  <c r="F24" i="66"/>
  <c r="D10" i="66"/>
  <c r="F10" i="66" s="1"/>
  <c r="F11" i="66"/>
  <c r="D55" i="66"/>
  <c r="D7" i="66" l="1"/>
  <c r="F7" i="66" s="1"/>
  <c r="D54" i="66"/>
  <c r="F54" i="66" s="1"/>
  <c r="F55" i="66"/>
  <c r="D108" i="66" l="1"/>
  <c r="F108" i="66" s="1"/>
</calcChain>
</file>

<file path=xl/sharedStrings.xml><?xml version="1.0" encoding="utf-8"?>
<sst xmlns="http://schemas.openxmlformats.org/spreadsheetml/2006/main" count="213" uniqueCount="186">
  <si>
    <t>000 1 11 00000 00 0000 000</t>
  </si>
  <si>
    <t>000 1 12 00000 00 0000 000</t>
  </si>
  <si>
    <t>000 1 14 00000 00 0000 000</t>
  </si>
  <si>
    <t>000 1 16 00000 00 0000 000</t>
  </si>
  <si>
    <t>000 2 00 00000 00 0000 000</t>
  </si>
  <si>
    <t>000 1 00 00000 00 0000 000</t>
  </si>
  <si>
    <t>НАЛОГИ НА ПРИБЫЛЬ, ДОХОДЫ</t>
  </si>
  <si>
    <t>НАЛОГИ НА СОВОКУПНЫЙ ДОХОД</t>
  </si>
  <si>
    <t>НАЛОГИ НА ИМУЩЕСТВО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</si>
  <si>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</si>
  <si>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</si>
  <si>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</si>
  <si>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000 1 13 00000 00 0000 000</t>
  </si>
  <si>
    <t>ШТРАФЫ, САНКЦИИ, ВОЗМЕЩЕНИЕ УЩЕРБА</t>
  </si>
  <si>
    <t>БЕЗВОЗМЕЗДНЫЕ ПОСТУПЛЕНИЯ</t>
  </si>
  <si>
    <t>000 1 08 00000 00 0000 000</t>
  </si>
  <si>
    <t>Наименование доходов</t>
  </si>
  <si>
    <t>Прочие субсидии бюджетам городских округов</t>
  </si>
  <si>
    <t>Налог на доходы физических лиц</t>
  </si>
  <si>
    <t xml:space="preserve">Единый налог на вмененный доход для отдельных видов деятельности 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</si>
  <si>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</si>
  <si>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 xml:space="preserve">Земельный налог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</si>
  <si>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</si>
  <si>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Единый сельскохозяйственный налог</t>
  </si>
  <si>
    <t>ВСЕГО ДОХОДОВ</t>
  </si>
  <si>
    <t>Прочие субвенции бюджетам городских округов</t>
  </si>
  <si>
    <t xml:space="preserve">НАЛОГОВЫЕ И НЕНАЛОГОВЫЕ ДОХОДЫ 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</si>
  <si>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</si>
  <si>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</si>
  <si>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Субвенции бюджетам городских округов на выполнение передаваемых полномочий субъектов Российской Федерации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</si>
  <si>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</si>
  <si>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городских округов </t>
  </si>
  <si>
    <t>План, тысяч рублей</t>
  </si>
  <si>
    <t>Субвенции бюджетам городских округов на оплату жилищно-коммунальных услуг отдельным категориям граждан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</si>
  <si>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</si>
  <si>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000 2 02 00000 00 0000 000</t>
  </si>
  <si>
    <t>БЕЗВОЗМЕЗДНЫЕ ПОСТУПЛЕНИЯ ОТ ДРУГИХ БЮДЖЕТОВ БЮДЖЕТНОЙ СИСТЕМЫ РОССИЙСКОЙ ФЕДЕРАЦИИ</t>
  </si>
  <si>
    <t>000 1 01 00000 00 0000 000</t>
  </si>
  <si>
    <t>000 1 01 02000 01 0000 110</t>
  </si>
  <si>
    <t>000 1 05 00000 00 0000 000</t>
  </si>
  <si>
    <t>000 1 05 02000 02 0000 110</t>
  </si>
  <si>
    <t>000 1 05 03000 01 0000 110</t>
  </si>
  <si>
    <t>000 1 06 00000 00 0000 000</t>
  </si>
  <si>
    <t>000 1 06 01020 04 0000 110</t>
  </si>
  <si>
    <t>000 1 06 06000 00 0000 110</t>
  </si>
  <si>
    <t>000 1 08 03010 01 0000 110</t>
  </si>
  <si>
    <t>000 1 11 07014 04 0000 120</t>
  </si>
  <si>
    <t>000 1 14 06012 04 0000 430</t>
  </si>
  <si>
    <t>000 1 11 05012 04 0000 120</t>
  </si>
  <si>
    <t>000 1 14 02043 04 0000 410</t>
  </si>
  <si>
    <t>000 1 13 01994 04 0000 130</t>
  </si>
  <si>
    <t>Прочие доходы от оказания платных услуг (работ) получателями средств бюджетов городских округов</t>
  </si>
  <si>
    <t>000 1 13 01994 04 0004 130</t>
  </si>
  <si>
    <t>Субвенции на 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</si>
  <si>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Субвенции на осуществление государственного полномочия Свердловской области по созданию административных комиссий</t>
  </si>
  <si>
    <t>Субвенции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</t>
  </si>
  <si>
    <t>000 1 05 04010 02 0000 110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</si>
  <si>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</si>
  <si>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000 1 03 00000 00 0000 110</t>
  </si>
  <si>
    <t>000 1 11 05074 04 0000 120</t>
  </si>
  <si>
    <t>Доходы от сдачи в аренду имущества, составляющего казну городских округов (за исключением земельных участков)</t>
  </si>
  <si>
    <t>000 1 11 05074 04 0003 120</t>
  </si>
  <si>
    <t>000 1 11 05074 04 0010 120</t>
  </si>
  <si>
    <t>000 1 11 05074 04 0009 120</t>
  </si>
  <si>
    <t>000 1 03 02000 01 0000 110</t>
  </si>
  <si>
    <t>Акцизы по подакцизным товарам (продукции), производимым на территории Российской Федерации</t>
  </si>
  <si>
    <t>Земельный налог с организаций, обладающих земельным участком, расположенным в границах городских округов</t>
  </si>
  <si>
    <t>000 1 06 06032 04 0000 110</t>
  </si>
  <si>
    <t>000 1 06 06042 04 0000 110</t>
  </si>
  <si>
    <t>Доходы от сдачи в аренду имущества, составляющего казну городских округов (за исключением земельных участков) (доходы от сдачи в аренду объектов нежилого фонда городских округов)</t>
  </si>
  <si>
    <t>Доходы от сдачи в аренду имущества, составляющего казну городских округов (за исключением земельных участков) (доходы от сдачи в аренду движимого имущества)</t>
  </si>
  <si>
    <t>НАЛОГИ НА ТОВАРЫ (РАБОТЫ, УСЛУГИ), РЕАЛИЗУЕМЫЕ НА ТЕРРИТОРИИ РОССИЙСКОЙ ФЕДЕРАЦИИ</t>
  </si>
  <si>
    <t>Доходы от сдачи в аренду имущества, составляющего казну городских округов (за исключением земельных участков) (прочие доходы от сдачи в аренду имущества)</t>
  </si>
  <si>
    <t>Субвенции на осуществление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</si>
  <si>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 xml:space="preserve">Субвенции на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</t>
  </si>
  <si>
    <t>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</si>
  <si>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Земельный налог с физических лиц, обладающих земельным участком, расположенным в границах городских округов</t>
  </si>
  <si>
    <t xml:space="preserve">000 1 05 01000 00 0000 110
</t>
  </si>
  <si>
    <t>СУБСИДИИ БЮДЖЕТАМ БЮДЖЕТНОЙ СИСТЕМЫ РОССИЙСКОЙ ФЕДЕРАЦИИ (МЕЖБЮДЖЕТНЫЕ СУБСИДИИ)</t>
  </si>
  <si>
    <t xml:space="preserve">СУБВЕНЦИИ БЮДЖЕТАМ БЮДЖЕТНОЙ СИСТЕМЫ РОССИЙСКОЙ ФЕДЕРАЦИИ </t>
  </si>
  <si>
    <t>Налог, взимаемый в связи с применением упрощенной системы налогообложения</t>
  </si>
  <si>
    <t>Субсидии на обеспечение питанием обучающихся в муниципальных общеобразовательных организациях</t>
  </si>
  <si>
    <t>Субвенции на осуществление государственных полномочий Свердловской области по организации и обеспечению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</si>
  <si>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000 2 02 20000 00 0000 150</t>
  </si>
  <si>
    <t>000 2 02 29999 04 0000 150</t>
  </si>
  <si>
    <t>000 2 02 30000 00 0000 150</t>
  </si>
  <si>
    <t>000 2 02 30022 04 0000 150</t>
  </si>
  <si>
    <t>000 2 02 30024 04 0000 150</t>
  </si>
  <si>
    <t>000 2 02 35250 04 0000 150</t>
  </si>
  <si>
    <t>000 2 02 39999 04 0000 150</t>
  </si>
  <si>
    <t xml:space="preserve"> 000 1030210001 0000 110</t>
  </si>
  <si>
    <t>Акцизы на пиво, производимое на территории Российской Федерации</t>
  </si>
  <si>
    <t>ДОХОДЫ ОТ ОКАЗАНИЯ ПЛАТНЫХ УСЛУГ И КОМПЕНСАЦИИ ЗАТРАТ ГОСУДАРСТВА</t>
  </si>
  <si>
    <t xml:space="preserve"> 000 1030223101 0000 110</t>
  </si>
  <si>
    <t xml:space="preserve"> 000 1030224101 0000 110</t>
  </si>
  <si>
    <t xml:space="preserve"> 000 1030225101 0000 110</t>
  </si>
  <si>
    <t xml:space="preserve"> 000 1030226101 0000 110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</si>
  <si>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</si>
  <si>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</si>
  <si>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</si>
  <si>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</si>
  <si>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</si>
  <si>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000 1 11 09044 04 0004 120</t>
  </si>
  <si>
    <r>
      <t xml:space="preserve">№ </t>
    </r>
    <r>
      <rPr>
        <b/>
        <sz val="10"/>
        <rFont val="Liberation Serif"/>
        <family val="1"/>
        <charset val="204"/>
      </rPr>
      <t>п/п</t>
    </r>
  </si>
  <si>
    <t>Код классификации доходов бюджета</t>
  </si>
  <si>
    <t>Субвенции бюджетам городских округов на предоставление гражда-нам субсидий на оплату жилого помещения и коммунальных услуг</t>
  </si>
  <si>
    <t>000 2 02 15001 04 0000 150</t>
  </si>
  <si>
    <t>000 2 02 20077 04 0000 150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</si>
  <si>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</si>
  <si>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000 2 02 40000 00 0000 150</t>
  </si>
  <si>
    <t>ИНЫЕ МЕЖБЮДЖЕТНЫЕ ТРАНСФЕРТЫ</t>
  </si>
  <si>
    <t>000 2 02 49999 04 0000 150</t>
  </si>
  <si>
    <t xml:space="preserve">Прочие межбюджетные трансферты, передаваемые бюджетам городских округов </t>
  </si>
  <si>
    <t xml:space="preserve">Субсидии на осуществление  мероприятий по обеспечению организации отдыха детей в каникулярное время, включая мероприятия по обеспечению безопасности их жизни и здоровья </t>
  </si>
  <si>
    <t>Субвенции на осуществление государственных полномочий Свердловской области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</si>
  <si>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Субвенции бюджетам городских округов на проведение Всероссийской переписи населения 2020 года</t>
  </si>
  <si>
    <t>000 2 02 35469 04 0000 150</t>
  </si>
  <si>
    <t>ПРОЧИЕ БЕЗВОЗМЕЗДНЫЕ ПОСТУПЛЕНИЯ</t>
  </si>
  <si>
    <t>000 2 07 00000 00 0000 000</t>
  </si>
  <si>
    <t>Субсидии бюджетам городских округов на поддержку отрасли культуры</t>
  </si>
  <si>
    <t xml:space="preserve"> 000 2 02 25555 04 0000 150</t>
  </si>
  <si>
    <t>Субсидии бюджетам городских округов на обеспечение комплексного развития сельских территорий</t>
  </si>
  <si>
    <t>000 2 02 25576 04 0000 150</t>
  </si>
  <si>
    <t>Субсидии бюджетам городских округов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</si>
  <si>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000 2 02 25081 04 0000 150</t>
  </si>
  <si>
    <t>Субсидии бюджетам городских округов на реализацию мероприятий по обеспечению жильем молодых семей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</si>
  <si>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</si>
  <si>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000 2 02 20299 04 0000 150</t>
  </si>
  <si>
    <t>000 2 02 25497 04 0000 150</t>
  </si>
  <si>
    <t>000 2 02 25519 04 0000 150</t>
  </si>
  <si>
    <t xml:space="preserve">Субсидии бюджетам городских округов на реализацию программ формирования современной городской среды
</t>
  </si>
  <si>
    <t>Доходы от уплаты акцизов на моторные масла для дизельных и (или) карбюраторных (инжекторных) двигателей, подлежащие рас-пределению между бюджетами субъектов Российской Федерации и местными бюджетами с учетом установленных дифференцирован-ных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</si>
  <si>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Прочие доходы от оказания платных услуг (работ) получателями средств бюджетов городских округов (прочие доходы от оказания платных услуг (работ))</t>
  </si>
  <si>
    <t>000 2 02 20302 04 0000 150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</si>
  <si>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</si>
  <si>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Дотации бюджетам городских округов на выравнивание бюджетной обеспеченности из бюджета субъекта Российской Федерации</t>
  </si>
  <si>
    <t xml:space="preserve">000 2 02 10000 00 0000 150
</t>
  </si>
  <si>
    <t>ДОТАЦИИ БЮДЖЕТАМ БЮДЖЕТНОЙ СИСТЕМЫ РОССИЙСКОЙ ФЕДЕРАЦИИ</t>
  </si>
  <si>
    <t>000 1 11 09044 04 0008 120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</si>
  <si>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</si>
  <si>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000 1 13 02994 04 0000 130</t>
  </si>
  <si>
    <t xml:space="preserve">Прочие доходы от компенсации затрат бюджетов городских округов </t>
  </si>
  <si>
    <t>000 1 13 02994 04 0001 130</t>
  </si>
  <si>
    <t>Прочие доходы от компенсации затрат бюджетов городских окру-гов (в части возврата дебиторской задолженности прошлых лет)</t>
  </si>
  <si>
    <t>Субсидии из областного бюджета бюджетам муниципальных образований, расположенных на территории Свердловской области, в 2020 году на строительство и реконструкцию автомобильных дорог общего пользования местного значения</t>
  </si>
  <si>
    <t>Субсидии из областного бюджета бюджетам муниципальных образований, расположенных на территории Свердловской области, в 2020-2022 годах в рамках реализации государственной программы Свердловской области "Реализация основных направлений государственной политики в строительном комплексе Свердловской области до 2024 года" на строительство и реконструкцию объектов спортивной инфраструктуры муниципальной собственности для занятий физической культурой и спортом в рамках подготовки к проведению ХХХII Всемирной летней Универсиады 2023 года в городе Екатеринбурге</t>
  </si>
  <si>
    <t>Субсидии из областного бюджета бюджетам муниципальных образований, расположенных на территории Свердловской области, в 2020 году в рамках реализации  государственной программы Свердловской области "Развитие жилищно-коммунального хозяйства и повышение энергетической эффективности в Свердловской области до 2024 года"  на строительство и реконструкцию систем и (или) объектов коммунальной инфраструктуры муниципальных образований</t>
  </si>
  <si>
    <t>Субсидии из областного бюджета бюджетам муниципальных образований, расположенных на территории Свердловской области, в 2020-2022 годах в рамках реализации государственной программы Свердловской области "Реализация основных направлений государственной политики в строительном комплексе Свердловской области до 2024 года" на строительство и реконструкцию зданий муниципальных образовательных организаций</t>
  </si>
  <si>
    <t>Иные межбюджетные трансферты из областного бюджета  бюджетам муниципальных образований, расположенных на территории Свердловской области, в 2020 году на строительство, реконструкцию, капитальный ремонт, ремонт автомобильных дорог общего пользования местного значения</t>
  </si>
  <si>
    <t>Межбюджетные трансферты из областного бюджета бюджетам муниципальных районов (городских округов) на обеспечение дополнительных гарантий по социальной поддержке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обучающихся в муниципальных образовательных организациях, расположенных на территории Свердловской области, в 2020 году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</si>
  <si>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</si>
  <si>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000 2 02 35462 04 0000 150</t>
  </si>
  <si>
    <t>000 2 18 00000 00 0000 000</t>
  </si>
  <si>
    <t>ДОХОДЫ БЮДЖЕТОВ БЮДЖЕТНОЙ СИСТЕМЫ РОССИЙСКОЙ ФЕДЕРАЦИИ ОТ ВОЗВРАТА 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</si>
  <si>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</si>
  <si>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</si>
  <si>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жилыми помещениями (плата за наём) муниципального жилищного фонда)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</si>
  <si>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по договорам на установку и эксплуатацию рекламной конструкции, а также плата за право на заключение указанных договоров)</t>
  </si>
  <si>
    <t>000 1 11 09040 04 0000 120</t>
  </si>
  <si>
    <t xml:space="preserve"> Субсидии из областного бюджета бюджетам муниципальных образований, расположенных на территории Свердловской области, в 2020 году на реализацию мероприятий по поэтапному внедрению Всероссийского физкультурно-спортивного комплекса "Готов к труду и обороне" (ГТО)</t>
  </si>
  <si>
    <t xml:space="preserve">Субсидии из областного бюджета бюджетам муниципальных образований, расположенных на территории Свердловской области, в 2020 году на создание спортивных площадок (оснащение спортивным оборудованием) для занятий уличной гимнастикой
</t>
  </si>
  <si>
    <t xml:space="preserve"> Субсидии из областного бюджета бюджетам муниципальных образований, расположенных на территории Свердловской области, в 2020 году на реализацию проектов по приоритетным направлениям работы с молодежью на территории Свердловской области
</t>
  </si>
  <si>
    <t xml:space="preserve">Субсидии из областного бюджета бюджетам муниципальных образований, расположенных на территории Свердловской области, в 2020 году на создание и обеспечение деятельности молодежных "коворкинг-центров"
</t>
  </si>
  <si>
    <t xml:space="preserve">Субсидии из областного бюджета бюджетам муниципальных образований, расположенных на территории Свердловской области, в 2020 году на организацию военно-патриотического воспитания и допризывной подготовки молодых граждан
</t>
  </si>
  <si>
    <t xml:space="preserve">Иные межбюджетные трансферты на обеспечение меры социальной поддержки по бесплатному получению художественного образования в муниципальных организациях  дополнительного образования, в том числе в домах детского творчества, школах искусств, детям-сиротам, детям, оставшимся без попечения родителей, и иным категориям несовершеннолетних граждан, нуждающихся в социальной поддержке </t>
  </si>
  <si>
    <t>000 2 02 35120 04 0000 150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</si>
  <si>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</si>
  <si>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Иные межбюджетные трансферты бюджетам муниципальных образований, расположенных на территории Свердловской области, из резервного фонда Правительства Свердловской области на проведение профилактической дезинфекционной обработки мест общего пользования в многоквартирных домах, расположенных на территории Свердловской области и на возмещение расходов управляющих организаций на приобретение дезинфицирующих средств</t>
  </si>
  <si>
    <t>Субвенции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</t>
  </si>
  <si>
    <t>Иные межбюджетные трансферты бюджетам муниципальных образований, расположенных на территории Свердловской области, на приобретение устройств(средств)дезинфекции и медицинского контроля для муниципальных организаций в целях профилактики и устранения последствий распространения новой коронавирусной инфекции</t>
  </si>
  <si>
    <t>000 1 08 07150 01 0000 110</t>
  </si>
  <si>
    <t>Государственная пошлина за выдачу разрешения на установку рекламной конструкции</t>
  </si>
  <si>
    <t>Плата за негативное воздействие на окружающую среду</t>
  </si>
  <si>
    <t>000 1 12 01000 01 0000 120</t>
  </si>
  <si>
    <t>Исполнено</t>
  </si>
  <si>
    <t>тысяч рублей</t>
  </si>
  <si>
    <t>%</t>
  </si>
  <si>
    <t>000 1 09 00000 00 0000 000</t>
  </si>
  <si>
    <t>ЗАДОЛЖЕННОСТЬ И ПЕРЕРАСЧЕТЫ ПО ОТМЕНЕННЫМ НАЛОГАМ, СБОРАМ И ИНЫМ ОБЯЗАТЕЛЬНЫМ ПЛАТЕЖАМ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</si>
  <si>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по договорам на размещение нестационарного торгового объекта, а также плата за право на заключение указанных договоров)</t>
  </si>
  <si>
    <t>Субсидии бюджетам городских округов на софинансирование капитальных вложений в объекты муниципальной собственности (строительство спортивного  комплекса с лыжероллерной трассой)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</si>
  <si>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</si>
  <si>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 </t>
  </si>
  <si>
    <t>000 2 02 45303 04 0000 150</t>
  </si>
  <si>
    <t xml:space="preserve">ПРИЛОЖЕНИЕ № 1                                      к постановлению  администрации городского округа Верхняя Пышма                                           от __________ № ____  
</t>
  </si>
  <si>
    <t xml:space="preserve">Сводные показатели исполнения бюджета городского округа Верхняя Пышма за                                                           9 месяцев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</si>
</sst>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р_."/>
  </numFmts>
  <fonts count="19" x14ac:knownFonts="1">
    <font>
      <sz val="10"/>
      <name val="Arial"/>
    </font>
    <font>
      <b/>
      <sz val="10"/>
      <name val="Arial Cyr"/>
      <charset val="204"/>
    </font>
    <font>
      <sz val="8"/>
      <color rgb="FF000000"/>
      <name val="Arial"/>
      <family val="2"/>
      <charset val="204"/>
    </font>
    <font>
      <sz val="12"/>
      <name val="Liberation Serif"/>
      <family val="1"/>
      <charset val="204"/>
    </font>
    <font>
      <sz val="11.5"/>
      <name val="Liberation Serif"/>
      <family val="1"/>
      <charset val="204"/>
    </font>
    <font>
      <sz val="6"/>
      <name val="Liberation Serif"/>
      <family val="1"/>
      <charset val="204"/>
    </font>
    <font>
      <b/>
      <sz val="16"/>
      <name val="Liberation Serif"/>
      <family val="1"/>
      <charset val="204"/>
    </font>
    <font>
      <sz val="16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0"/>
      <name val="Liberation Serif"/>
      <family val="1"/>
      <charset val="204"/>
    </font>
    <font>
      <b/>
      <sz val="11"/>
      <name val="Liberation Serif"/>
      <family val="1"/>
      <charset val="204"/>
    </font>
    <font>
      <sz val="10"/>
      <name val="Liberation Serif"/>
      <family val="1"/>
      <charset val="204"/>
    </font>
    <font>
      <b/>
      <sz val="11.5"/>
      <name val="Liberation Serif"/>
      <family val="1"/>
      <charset val="204"/>
    </font>
    <font>
      <sz val="11"/>
      <name val="Liberation Serif"/>
      <family val="1"/>
      <charset val="204"/>
    </font>
    <font>
      <sz val="11.5"/>
      <color rgb="FF000000"/>
      <name val="Liberation Serif"/>
      <family val="1"/>
      <charset val="204"/>
    </font>
    <font>
      <i/>
      <sz val="11.5"/>
      <name val="Liberation Serif"/>
      <family val="1"/>
      <charset val="204"/>
    </font>
    <font>
      <sz val="11.5"/>
      <name val="Times New Roman"/>
      <family val="1"/>
      <charset val="204"/>
    </font>
    <font>
      <sz val="6"/>
      <color rgb="FFFF0000"/>
      <name val="Liberation Serif"/>
      <family val="1"/>
      <charset val="204"/>
    </font>
    <font>
      <sz val="12"/>
      <color rgb="FFFF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3">
      <alignment horizontal="left" wrapText="1" indent="2"/>
    </xf>
    <xf numFmtId="49" fontId="2" fillId="0" borderId="4">
      <alignment horizontal="center"/>
    </xf>
  </cellStyleXfs>
  <cellXfs count="71">
    <xf numFmtId="0" fontId="0" fillId="0" borderId="0" xfId="0"/>
    <xf numFmtId="165" fontId="10" fillId="0" borderId="2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4" fillId="0" borderId="0" xfId="0" applyFont="1" applyFill="1" applyBorder="1"/>
    <xf numFmtId="0" fontId="7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/>
    <xf numFmtId="0" fontId="11" fillId="0" borderId="0" xfId="0" applyFont="1" applyFill="1" applyBorder="1"/>
    <xf numFmtId="1" fontId="13" fillId="0" borderId="0" xfId="0" applyNumberFormat="1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164" fontId="4" fillId="0" borderId="0" xfId="0" applyNumberFormat="1" applyFont="1" applyFill="1"/>
    <xf numFmtId="0" fontId="12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wrapText="1"/>
    </xf>
    <xf numFmtId="0" fontId="12" fillId="0" borderId="7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165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1" fontId="12" fillId="0" borderId="6" xfId="0" applyNumberFormat="1" applyFont="1" applyFill="1" applyBorder="1" applyAlignment="1">
      <alignment horizontal="center" vertical="center" wrapText="1"/>
    </xf>
    <xf numFmtId="1" fontId="12" fillId="0" borderId="7" xfId="0" applyNumberFormat="1" applyFont="1" applyFill="1" applyBorder="1" applyAlignment="1">
      <alignment horizontal="center" vertical="center" wrapText="1"/>
    </xf>
    <xf numFmtId="1" fontId="12" fillId="0" borderId="8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4" fillId="0" borderId="1" xfId="2" applyNumberFormat="1" applyFont="1" applyBorder="1" applyAlignment="1" applyProtection="1">
      <alignment horizontal="left" vertical="top" wrapText="1"/>
    </xf>
    <xf numFmtId="0" fontId="15" fillId="0" borderId="1" xfId="0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15" fillId="0" borderId="1" xfId="1" applyFont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4" fillId="0" borderId="1" xfId="3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12" fillId="0" borderId="1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wrapText="1"/>
    </xf>
    <xf numFmtId="0" fontId="15" fillId="0" borderId="13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right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5" fontId="10" fillId="0" borderId="23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wrapText="1"/>
    </xf>
    <xf numFmtId="165" fontId="18" fillId="0" borderId="0" xfId="0" applyNumberFormat="1" applyFont="1" applyFill="1" applyBorder="1" applyAlignment="1">
      <alignment horizontal="center" wrapText="1"/>
    </xf>
    <xf numFmtId="165" fontId="10" fillId="0" borderId="22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165" fontId="10" fillId="0" borderId="21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165" fontId="10" fillId="0" borderId="19" xfId="0" applyNumberFormat="1" applyFont="1" applyFill="1" applyBorder="1" applyAlignment="1">
      <alignment horizontal="center" vertical="center" wrapText="1"/>
    </xf>
    <xf numFmtId="165" fontId="10" fillId="0" borderId="1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wrapText="1"/>
    </xf>
  </cellXfs>
  <cellStyles count="4">
    <cellStyle name="xl34" xfId="2"/>
    <cellStyle name="xl52" xfId="3"/>
    <cellStyle name="Обычный" xfId="0" builtinId="0"/>
    <cellStyle name="УровеньСтрок_1" xfId="1" builtinId="1" iLevel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8"/>
  <sheetViews>
    <sheetView tabSelected="1" view="pageBreakPreview" zoomScaleNormal="90" zoomScaleSheetLayoutView="100" workbookViewId="0">
      <selection activeCell="B2" sqref="B2:E2"/>
    </sheetView>
  </sheetViews>
  <sheetFormatPr defaultColWidth="9.140625" defaultRowHeight="15" x14ac:dyDescent="0.2"/>
  <cols>
    <col min="1" max="1" width="5.28515625" style="3" customWidth="1"/>
    <col min="2" max="2" width="24.85546875" style="24" bestFit="1" customWidth="1"/>
    <col min="3" max="3" width="62.42578125" style="4" customWidth="1"/>
    <col min="4" max="4" width="12.85546875" style="23" customWidth="1"/>
    <col min="5" max="5" width="12.85546875" style="57" customWidth="1"/>
    <col min="6" max="7" width="12.85546875" style="23" customWidth="1"/>
    <col min="8" max="8" width="23.140625" style="5" customWidth="1"/>
    <col min="9" max="16384" width="9.140625" style="5"/>
  </cols>
  <sheetData>
    <row r="1" spans="1:7" s="6" customFormat="1" ht="96" customHeight="1" x14ac:dyDescent="0.2">
      <c r="A1" s="60"/>
      <c r="B1" s="60"/>
      <c r="C1" s="60"/>
      <c r="D1" s="69" t="s">
        <v>184</v>
      </c>
      <c r="E1" s="69"/>
      <c r="F1" s="69"/>
      <c r="G1" s="2"/>
    </row>
    <row r="2" spans="1:7" s="7" customFormat="1" ht="49.15" customHeight="1" x14ac:dyDescent="0.3">
      <c r="A2" s="61" t="s">
        <v>182</v>
      </c>
      <c r="B2" s="70" t="s">
        <v>185</v>
      </c>
      <c r="C2" s="70"/>
      <c r="D2" s="70"/>
      <c r="E2" s="70"/>
      <c r="F2" s="61"/>
      <c r="G2" s="49"/>
    </row>
    <row r="3" spans="1:7" s="10" customFormat="1" ht="9" thickBot="1" x14ac:dyDescent="0.2">
      <c r="A3" s="8"/>
      <c r="B3" s="25"/>
      <c r="C3" s="9"/>
      <c r="D3" s="9"/>
      <c r="E3" s="56"/>
      <c r="F3" s="9"/>
      <c r="G3" s="9"/>
    </row>
    <row r="4" spans="1:7" s="11" customFormat="1" ht="30.6" customHeight="1" x14ac:dyDescent="0.2">
      <c r="A4" s="63" t="s">
        <v>103</v>
      </c>
      <c r="B4" s="65" t="s">
        <v>104</v>
      </c>
      <c r="C4" s="65" t="s">
        <v>16</v>
      </c>
      <c r="D4" s="67" t="s">
        <v>32</v>
      </c>
      <c r="E4" s="1" t="s">
        <v>174</v>
      </c>
      <c r="F4" s="62"/>
      <c r="G4" s="50"/>
    </row>
    <row r="5" spans="1:7" s="11" customFormat="1" ht="29.25" thickBot="1" x14ac:dyDescent="0.25">
      <c r="A5" s="64"/>
      <c r="B5" s="66"/>
      <c r="C5" s="66"/>
      <c r="D5" s="68"/>
      <c r="E5" s="58" t="s">
        <v>175</v>
      </c>
      <c r="F5" s="55" t="s">
        <v>176</v>
      </c>
      <c r="G5" s="50"/>
    </row>
    <row r="6" spans="1:7" s="12" customFormat="1" thickBot="1" x14ac:dyDescent="0.25">
      <c r="A6" s="27">
        <v>1</v>
      </c>
      <c r="B6" s="28">
        <v>2</v>
      </c>
      <c r="C6" s="28">
        <v>3</v>
      </c>
      <c r="D6" s="29">
        <v>4</v>
      </c>
      <c r="E6" s="29">
        <v>5</v>
      </c>
      <c r="F6" s="29">
        <v>6</v>
      </c>
      <c r="G6" s="51"/>
    </row>
    <row r="7" spans="1:7" s="14" customFormat="1" ht="15" customHeight="1" x14ac:dyDescent="0.2">
      <c r="A7" s="26">
        <v>1</v>
      </c>
      <c r="B7" s="36" t="s">
        <v>5</v>
      </c>
      <c r="C7" s="30" t="s">
        <v>26</v>
      </c>
      <c r="D7" s="40">
        <f>D8+D17+D22+D27+D30+D31+D43+D45+D50+D53+D10</f>
        <v>1929825.2000000002</v>
      </c>
      <c r="E7" s="40">
        <f>E8+E17+E22+E27+E30+E31+E43+E45+E50+E53+E10</f>
        <v>1398138.9999999998</v>
      </c>
      <c r="F7" s="40">
        <f>E7/D7*100</f>
        <v>72.448996935059171</v>
      </c>
      <c r="G7" s="52"/>
    </row>
    <row r="8" spans="1:7" s="14" customFormat="1" ht="15" customHeight="1" x14ac:dyDescent="0.2">
      <c r="A8" s="13">
        <v>2</v>
      </c>
      <c r="B8" s="37" t="s">
        <v>37</v>
      </c>
      <c r="C8" s="31" t="s">
        <v>6</v>
      </c>
      <c r="D8" s="41">
        <f>D9</f>
        <v>1443709.6</v>
      </c>
      <c r="E8" s="41">
        <f>E9</f>
        <v>1070594.8999999999</v>
      </c>
      <c r="F8" s="40">
        <f t="shared" ref="F8:F74" si="0">E8/D8*100</f>
        <v>74.155834386638404</v>
      </c>
      <c r="G8" s="52"/>
    </row>
    <row r="9" spans="1:7" s="14" customFormat="1" ht="15" customHeight="1" x14ac:dyDescent="0.2">
      <c r="A9" s="13">
        <v>3</v>
      </c>
      <c r="B9" s="37" t="s">
        <v>38</v>
      </c>
      <c r="C9" s="31" t="s">
        <v>18</v>
      </c>
      <c r="D9" s="41">
        <v>1443709.6</v>
      </c>
      <c r="E9" s="41">
        <v>1070594.8999999999</v>
      </c>
      <c r="F9" s="40">
        <f t="shared" si="0"/>
        <v>74.155834386638404</v>
      </c>
      <c r="G9" s="52"/>
    </row>
    <row r="10" spans="1:7" s="16" customFormat="1" ht="29.25" customHeight="1" x14ac:dyDescent="0.2">
      <c r="A10" s="15">
        <v>4</v>
      </c>
      <c r="B10" s="37" t="s">
        <v>58</v>
      </c>
      <c r="C10" s="31" t="s">
        <v>71</v>
      </c>
      <c r="D10" s="41">
        <f>D11</f>
        <v>31130.799999999999</v>
      </c>
      <c r="E10" s="41">
        <v>21608.9</v>
      </c>
      <c r="F10" s="40">
        <f t="shared" si="0"/>
        <v>69.413249900420169</v>
      </c>
      <c r="G10" s="52"/>
    </row>
    <row r="11" spans="1:7" s="16" customFormat="1" ht="30" customHeight="1" x14ac:dyDescent="0.2">
      <c r="A11" s="26">
        <v>5</v>
      </c>
      <c r="B11" s="38" t="s">
        <v>64</v>
      </c>
      <c r="C11" s="32" t="s">
        <v>65</v>
      </c>
      <c r="D11" s="41">
        <f>D12+D13+D14+D15+D16</f>
        <v>31130.799999999999</v>
      </c>
      <c r="E11" s="41">
        <f>E12+E13+E14+E15+E16</f>
        <v>21608.899999999998</v>
      </c>
      <c r="F11" s="40">
        <f t="shared" si="0"/>
        <v>69.413249900420155</v>
      </c>
      <c r="G11" s="52"/>
    </row>
    <row r="12" spans="1:7" s="16" customFormat="1" ht="30" customHeight="1" x14ac:dyDescent="0.2">
      <c r="A12" s="26">
        <v>6</v>
      </c>
      <c r="B12" s="38" t="s">
        <v>90</v>
      </c>
      <c r="C12" s="32" t="s">
        <v>91</v>
      </c>
      <c r="D12" s="41">
        <v>1397</v>
      </c>
      <c r="E12" s="41">
        <v>686.3</v>
      </c>
      <c r="F12" s="40">
        <f t="shared" si="0"/>
        <v>49.126700071581958</v>
      </c>
      <c r="G12" s="52"/>
    </row>
    <row r="13" spans="1:7" s="16" customFormat="1" ht="102.75" customHeight="1" x14ac:dyDescent="0.2">
      <c r="A13" s="13">
        <v>7</v>
      </c>
      <c r="B13" s="38" t="s">
        <v>93</v>
      </c>
      <c r="C13" s="32" t="s">
        <v>97</v>
      </c>
      <c r="D13" s="41">
        <v>13569.3</v>
      </c>
      <c r="E13" s="41">
        <v>9754.4</v>
      </c>
      <c r="F13" s="40">
        <f t="shared" si="0"/>
        <v>71.885801036162505</v>
      </c>
      <c r="G13" s="52"/>
    </row>
    <row r="14" spans="1:7" s="16" customFormat="1" ht="120" customHeight="1" x14ac:dyDescent="0.2">
      <c r="A14" s="13">
        <v>8</v>
      </c>
      <c r="B14" s="38" t="s">
        <v>94</v>
      </c>
      <c r="C14" s="32" t="s">
        <v>131</v>
      </c>
      <c r="D14" s="41">
        <v>99</v>
      </c>
      <c r="E14" s="41">
        <v>67.3</v>
      </c>
      <c r="F14" s="40">
        <f t="shared" si="0"/>
        <v>67.979797979797979</v>
      </c>
      <c r="G14" s="52"/>
    </row>
    <row r="15" spans="1:7" s="16" customFormat="1" ht="103.5" customHeight="1" x14ac:dyDescent="0.2">
      <c r="A15" s="15">
        <v>9</v>
      </c>
      <c r="B15" s="38" t="s">
        <v>95</v>
      </c>
      <c r="C15" s="32" t="s">
        <v>98</v>
      </c>
      <c r="D15" s="41">
        <v>18176.2</v>
      </c>
      <c r="E15" s="41">
        <v>13006.2</v>
      </c>
      <c r="F15" s="40">
        <f t="shared" si="0"/>
        <v>71.556210869158576</v>
      </c>
      <c r="G15" s="52"/>
    </row>
    <row r="16" spans="1:7" s="16" customFormat="1" ht="103.5" customHeight="1" x14ac:dyDescent="0.2">
      <c r="A16" s="26">
        <v>10</v>
      </c>
      <c r="B16" s="38" t="s">
        <v>96</v>
      </c>
      <c r="C16" s="32" t="s">
        <v>99</v>
      </c>
      <c r="D16" s="41">
        <v>-2110.6999999999998</v>
      </c>
      <c r="E16" s="41">
        <v>-1905.3</v>
      </c>
      <c r="F16" s="40">
        <f t="shared" si="0"/>
        <v>90.268631259771652</v>
      </c>
      <c r="G16" s="52"/>
    </row>
    <row r="17" spans="1:7" s="14" customFormat="1" ht="15" customHeight="1" x14ac:dyDescent="0.2">
      <c r="A17" s="26">
        <v>11</v>
      </c>
      <c r="B17" s="37" t="s">
        <v>39</v>
      </c>
      <c r="C17" s="31" t="s">
        <v>7</v>
      </c>
      <c r="D17" s="41">
        <f>D19+D20+D21+D18</f>
        <v>102053.4</v>
      </c>
      <c r="E17" s="41">
        <f>E19+E20+E21+E18</f>
        <v>86386.4</v>
      </c>
      <c r="F17" s="40">
        <f t="shared" si="0"/>
        <v>84.648233179884258</v>
      </c>
      <c r="G17" s="52"/>
    </row>
    <row r="18" spans="1:7" s="14" customFormat="1" ht="29.25" customHeight="1" x14ac:dyDescent="0.2">
      <c r="A18" s="13">
        <v>12</v>
      </c>
      <c r="B18" s="37" t="s">
        <v>77</v>
      </c>
      <c r="C18" s="31" t="s">
        <v>80</v>
      </c>
      <c r="D18" s="41">
        <v>71463.199999999997</v>
      </c>
      <c r="E18" s="41">
        <v>65308.1</v>
      </c>
      <c r="F18" s="40">
        <f t="shared" si="0"/>
        <v>91.387035565158016</v>
      </c>
      <c r="G18" s="52"/>
    </row>
    <row r="19" spans="1:7" s="14" customFormat="1" ht="30" customHeight="1" x14ac:dyDescent="0.2">
      <c r="A19" s="13">
        <v>13</v>
      </c>
      <c r="B19" s="37" t="s">
        <v>40</v>
      </c>
      <c r="C19" s="31" t="s">
        <v>19</v>
      </c>
      <c r="D19" s="41">
        <v>24521.200000000001</v>
      </c>
      <c r="E19" s="41">
        <v>17085.400000000001</v>
      </c>
      <c r="F19" s="40">
        <f t="shared" si="0"/>
        <v>69.676035430566202</v>
      </c>
      <c r="G19" s="52"/>
    </row>
    <row r="20" spans="1:7" s="14" customFormat="1" ht="15" customHeight="1" x14ac:dyDescent="0.2">
      <c r="A20" s="15">
        <v>14</v>
      </c>
      <c r="B20" s="37" t="s">
        <v>41</v>
      </c>
      <c r="C20" s="31" t="s">
        <v>23</v>
      </c>
      <c r="D20" s="41">
        <v>759</v>
      </c>
      <c r="E20" s="41">
        <v>383</v>
      </c>
      <c r="F20" s="40">
        <f t="shared" si="0"/>
        <v>50.461133069828726</v>
      </c>
      <c r="G20" s="52"/>
    </row>
    <row r="21" spans="1:7" s="14" customFormat="1" ht="30" customHeight="1" x14ac:dyDescent="0.2">
      <c r="A21" s="26">
        <v>15</v>
      </c>
      <c r="B21" s="37" t="s">
        <v>56</v>
      </c>
      <c r="C21" s="31" t="s">
        <v>57</v>
      </c>
      <c r="D21" s="41">
        <v>5310</v>
      </c>
      <c r="E21" s="41">
        <v>3609.9</v>
      </c>
      <c r="F21" s="40">
        <f t="shared" si="0"/>
        <v>67.983050847457633</v>
      </c>
      <c r="G21" s="52"/>
    </row>
    <row r="22" spans="1:7" s="14" customFormat="1" ht="15" customHeight="1" x14ac:dyDescent="0.2">
      <c r="A22" s="26">
        <v>16</v>
      </c>
      <c r="B22" s="37" t="s">
        <v>42</v>
      </c>
      <c r="C22" s="31" t="s">
        <v>8</v>
      </c>
      <c r="D22" s="41">
        <f>D23+D24</f>
        <v>174222</v>
      </c>
      <c r="E22" s="41">
        <f>E23+E24</f>
        <v>79733.399999999994</v>
      </c>
      <c r="F22" s="40">
        <f t="shared" si="0"/>
        <v>45.765402761993315</v>
      </c>
      <c r="G22" s="52"/>
    </row>
    <row r="23" spans="1:7" s="14" customFormat="1" ht="44.25" customHeight="1" x14ac:dyDescent="0.2">
      <c r="A23" s="13">
        <v>17</v>
      </c>
      <c r="B23" s="37" t="s">
        <v>43</v>
      </c>
      <c r="C23" s="31" t="s">
        <v>20</v>
      </c>
      <c r="D23" s="41">
        <v>48236</v>
      </c>
      <c r="E23" s="41">
        <v>7929.3</v>
      </c>
      <c r="F23" s="40">
        <f t="shared" si="0"/>
        <v>16.438552118749485</v>
      </c>
      <c r="G23" s="52"/>
    </row>
    <row r="24" spans="1:7" s="14" customFormat="1" ht="15" customHeight="1" x14ac:dyDescent="0.2">
      <c r="A24" s="13">
        <v>18</v>
      </c>
      <c r="B24" s="37" t="s">
        <v>44</v>
      </c>
      <c r="C24" s="31" t="s">
        <v>21</v>
      </c>
      <c r="D24" s="41">
        <f>D25+D26</f>
        <v>125986</v>
      </c>
      <c r="E24" s="41">
        <f>E25+E26</f>
        <v>71804.099999999991</v>
      </c>
      <c r="F24" s="40">
        <f t="shared" si="0"/>
        <v>56.993713587223972</v>
      </c>
      <c r="G24" s="52"/>
    </row>
    <row r="25" spans="1:7" s="14" customFormat="1" ht="30" customHeight="1" x14ac:dyDescent="0.2">
      <c r="A25" s="15">
        <v>19</v>
      </c>
      <c r="B25" s="37" t="s">
        <v>67</v>
      </c>
      <c r="C25" s="33" t="s">
        <v>66</v>
      </c>
      <c r="D25" s="41">
        <v>94276</v>
      </c>
      <c r="E25" s="41">
        <v>66151.899999999994</v>
      </c>
      <c r="F25" s="40">
        <f t="shared" si="0"/>
        <v>70.168335525478369</v>
      </c>
      <c r="G25" s="52"/>
    </row>
    <row r="26" spans="1:7" s="14" customFormat="1" ht="30" customHeight="1" x14ac:dyDescent="0.2">
      <c r="A26" s="26">
        <v>20</v>
      </c>
      <c r="B26" s="37" t="s">
        <v>68</v>
      </c>
      <c r="C26" s="33" t="s">
        <v>76</v>
      </c>
      <c r="D26" s="41">
        <v>31710</v>
      </c>
      <c r="E26" s="41">
        <v>5652.2</v>
      </c>
      <c r="F26" s="40">
        <f t="shared" si="0"/>
        <v>17.824660990223904</v>
      </c>
      <c r="G26" s="52"/>
    </row>
    <row r="27" spans="1:7" s="14" customFormat="1" ht="15" customHeight="1" x14ac:dyDescent="0.2">
      <c r="A27" s="26">
        <v>21</v>
      </c>
      <c r="B27" s="37" t="s">
        <v>15</v>
      </c>
      <c r="C27" s="31" t="s">
        <v>27</v>
      </c>
      <c r="D27" s="41">
        <f>D28+D29</f>
        <v>19907</v>
      </c>
      <c r="E27" s="41">
        <f>E28+E29</f>
        <v>15630.9</v>
      </c>
      <c r="F27" s="40">
        <f t="shared" si="0"/>
        <v>78.519616215401612</v>
      </c>
      <c r="G27" s="52"/>
    </row>
    <row r="28" spans="1:7" s="14" customFormat="1" ht="44.25" customHeight="1" x14ac:dyDescent="0.2">
      <c r="A28" s="13">
        <v>22</v>
      </c>
      <c r="B28" s="37" t="s">
        <v>45</v>
      </c>
      <c r="C28" s="31" t="s">
        <v>28</v>
      </c>
      <c r="D28" s="41">
        <v>19902</v>
      </c>
      <c r="E28" s="41">
        <v>15625.9</v>
      </c>
      <c r="F28" s="40">
        <f t="shared" si="0"/>
        <v>78.514219676414427</v>
      </c>
      <c r="G28" s="52"/>
    </row>
    <row r="29" spans="1:7" s="14" customFormat="1" ht="44.25" customHeight="1" x14ac:dyDescent="0.2">
      <c r="A29" s="13">
        <v>23</v>
      </c>
      <c r="B29" s="37" t="s">
        <v>170</v>
      </c>
      <c r="C29" s="31" t="s">
        <v>171</v>
      </c>
      <c r="D29" s="41">
        <v>5</v>
      </c>
      <c r="E29" s="41">
        <v>5</v>
      </c>
      <c r="F29" s="40">
        <f t="shared" si="0"/>
        <v>100</v>
      </c>
      <c r="G29" s="52"/>
    </row>
    <row r="30" spans="1:7" s="14" customFormat="1" ht="34.5" customHeight="1" x14ac:dyDescent="0.2">
      <c r="A30" s="15">
        <v>24</v>
      </c>
      <c r="B30" s="37" t="s">
        <v>177</v>
      </c>
      <c r="C30" s="31" t="s">
        <v>178</v>
      </c>
      <c r="D30" s="41">
        <v>0</v>
      </c>
      <c r="E30" s="41">
        <v>0.1</v>
      </c>
      <c r="F30" s="40"/>
      <c r="G30" s="52"/>
    </row>
    <row r="31" spans="1:7" s="14" customFormat="1" ht="44.25" customHeight="1" x14ac:dyDescent="0.2">
      <c r="A31" s="26">
        <v>25</v>
      </c>
      <c r="B31" s="37" t="s">
        <v>0</v>
      </c>
      <c r="C31" s="31" t="s">
        <v>9</v>
      </c>
      <c r="D31" s="41">
        <f>D38+D32+D33+D37+D39</f>
        <v>94685.7</v>
      </c>
      <c r="E31" s="41">
        <f>E38+E32+E33+E37+E39</f>
        <v>65895.8</v>
      </c>
      <c r="F31" s="40">
        <f t="shared" si="0"/>
        <v>69.594247072155568</v>
      </c>
      <c r="G31" s="52"/>
    </row>
    <row r="32" spans="1:7" s="14" customFormat="1" ht="73.5" customHeight="1" x14ac:dyDescent="0.2">
      <c r="A32" s="26">
        <v>26</v>
      </c>
      <c r="B32" s="37" t="s">
        <v>48</v>
      </c>
      <c r="C32" s="31" t="s">
        <v>30</v>
      </c>
      <c r="D32" s="41">
        <v>34552.300000000003</v>
      </c>
      <c r="E32" s="41">
        <v>23402.6</v>
      </c>
      <c r="F32" s="40">
        <f t="shared" si="0"/>
        <v>67.730946999186727</v>
      </c>
      <c r="G32" s="52"/>
    </row>
    <row r="33" spans="1:7" s="14" customFormat="1" ht="30" customHeight="1" x14ac:dyDescent="0.2">
      <c r="A33" s="13">
        <v>27</v>
      </c>
      <c r="B33" s="37" t="s">
        <v>59</v>
      </c>
      <c r="C33" s="31" t="s">
        <v>60</v>
      </c>
      <c r="D33" s="41">
        <f>D34+D35+D36</f>
        <v>55272.800000000003</v>
      </c>
      <c r="E33" s="41">
        <f>E34+E35+E36</f>
        <v>39121.600000000006</v>
      </c>
      <c r="F33" s="40">
        <f t="shared" si="0"/>
        <v>70.779117395898169</v>
      </c>
      <c r="G33" s="52"/>
    </row>
    <row r="34" spans="1:7" s="14" customFormat="1" ht="44.25" customHeight="1" x14ac:dyDescent="0.2">
      <c r="A34" s="13">
        <v>28</v>
      </c>
      <c r="B34" s="37" t="s">
        <v>61</v>
      </c>
      <c r="C34" s="33" t="s">
        <v>69</v>
      </c>
      <c r="D34" s="41">
        <v>17811.400000000001</v>
      </c>
      <c r="E34" s="41">
        <v>14629</v>
      </c>
      <c r="F34" s="40">
        <f t="shared" si="0"/>
        <v>82.132791358343525</v>
      </c>
      <c r="G34" s="52"/>
    </row>
    <row r="35" spans="1:7" s="14" customFormat="1" ht="44.25" customHeight="1" x14ac:dyDescent="0.2">
      <c r="A35" s="15">
        <v>29</v>
      </c>
      <c r="B35" s="37" t="s">
        <v>63</v>
      </c>
      <c r="C35" s="34" t="s">
        <v>72</v>
      </c>
      <c r="D35" s="41">
        <v>35000</v>
      </c>
      <c r="E35" s="41">
        <v>23333.3</v>
      </c>
      <c r="F35" s="40">
        <f t="shared" si="0"/>
        <v>66.66657142857143</v>
      </c>
      <c r="G35" s="52"/>
    </row>
    <row r="36" spans="1:7" s="14" customFormat="1" ht="44.25" customHeight="1" x14ac:dyDescent="0.2">
      <c r="A36" s="26">
        <v>30</v>
      </c>
      <c r="B36" s="37" t="s">
        <v>62</v>
      </c>
      <c r="C36" s="34" t="s">
        <v>70</v>
      </c>
      <c r="D36" s="41">
        <v>2461.4</v>
      </c>
      <c r="E36" s="41">
        <v>1159.3</v>
      </c>
      <c r="F36" s="40">
        <f t="shared" si="0"/>
        <v>47.099211830665475</v>
      </c>
      <c r="G36" s="52"/>
    </row>
    <row r="37" spans="1:7" s="14" customFormat="1" ht="104.25" customHeight="1" x14ac:dyDescent="0.2">
      <c r="A37" s="26">
        <v>31</v>
      </c>
      <c r="B37" s="37" t="s">
        <v>101</v>
      </c>
      <c r="C37" s="31" t="s">
        <v>100</v>
      </c>
      <c r="D37" s="41">
        <v>82.7</v>
      </c>
      <c r="E37" s="41">
        <v>306.5</v>
      </c>
      <c r="F37" s="40">
        <f t="shared" si="0"/>
        <v>370.6166868198307</v>
      </c>
      <c r="G37" s="52"/>
    </row>
    <row r="38" spans="1:7" s="14" customFormat="1" ht="44.25" customHeight="1" x14ac:dyDescent="0.2">
      <c r="A38" s="13">
        <v>32</v>
      </c>
      <c r="B38" s="37" t="s">
        <v>46</v>
      </c>
      <c r="C38" s="31" t="s">
        <v>22</v>
      </c>
      <c r="D38" s="41">
        <v>73</v>
      </c>
      <c r="E38" s="41">
        <v>84.2</v>
      </c>
      <c r="F38" s="40">
        <f t="shared" si="0"/>
        <v>115.34246575342466</v>
      </c>
      <c r="G38" s="52"/>
    </row>
    <row r="39" spans="1:7" s="14" customFormat="1" ht="71.25" x14ac:dyDescent="0.2">
      <c r="A39" s="13">
        <v>33</v>
      </c>
      <c r="B39" s="37" t="s">
        <v>158</v>
      </c>
      <c r="C39" s="31" t="s">
        <v>139</v>
      </c>
      <c r="D39" s="41">
        <f>D40+D41+D42</f>
        <v>4704.8999999999996</v>
      </c>
      <c r="E39" s="41">
        <f>E40+E41+E42</f>
        <v>2980.9</v>
      </c>
      <c r="F39" s="40">
        <f t="shared" si="0"/>
        <v>63.357350846989313</v>
      </c>
      <c r="G39" s="52"/>
    </row>
    <row r="40" spans="1:7" s="14" customFormat="1" ht="90" customHeight="1" x14ac:dyDescent="0.2">
      <c r="A40" s="15">
        <v>34</v>
      </c>
      <c r="B40" s="37" t="s">
        <v>102</v>
      </c>
      <c r="C40" s="34" t="s">
        <v>156</v>
      </c>
      <c r="D40" s="41">
        <v>4478.7</v>
      </c>
      <c r="E40" s="41">
        <v>2969.9</v>
      </c>
      <c r="F40" s="40">
        <f t="shared" si="0"/>
        <v>66.311652935003465</v>
      </c>
      <c r="G40" s="52"/>
    </row>
    <row r="41" spans="1:7" s="14" customFormat="1" ht="90" customHeight="1" x14ac:dyDescent="0.2">
      <c r="A41" s="26">
        <v>35</v>
      </c>
      <c r="B41" s="37" t="s">
        <v>102</v>
      </c>
      <c r="C41" s="34" t="s">
        <v>179</v>
      </c>
      <c r="D41" s="41">
        <v>0</v>
      </c>
      <c r="E41" s="41">
        <v>11</v>
      </c>
      <c r="F41" s="40"/>
      <c r="G41" s="52"/>
    </row>
    <row r="42" spans="1:7" s="14" customFormat="1" ht="114" x14ac:dyDescent="0.2">
      <c r="A42" s="26">
        <v>36</v>
      </c>
      <c r="B42" s="37" t="s">
        <v>138</v>
      </c>
      <c r="C42" s="34" t="s">
        <v>157</v>
      </c>
      <c r="D42" s="41">
        <v>226.2</v>
      </c>
      <c r="E42" s="41">
        <v>0</v>
      </c>
      <c r="F42" s="40">
        <f t="shared" si="0"/>
        <v>0</v>
      </c>
      <c r="G42" s="52"/>
    </row>
    <row r="43" spans="1:7" s="14" customFormat="1" ht="15" customHeight="1" x14ac:dyDescent="0.2">
      <c r="A43" s="13">
        <v>37</v>
      </c>
      <c r="B43" s="37" t="s">
        <v>1</v>
      </c>
      <c r="C43" s="31" t="s">
        <v>10</v>
      </c>
      <c r="D43" s="41">
        <f>D44</f>
        <v>30204</v>
      </c>
      <c r="E43" s="41">
        <f>E44</f>
        <v>45696.1</v>
      </c>
      <c r="F43" s="40">
        <f t="shared" si="0"/>
        <v>151.2915507879751</v>
      </c>
      <c r="G43" s="52"/>
    </row>
    <row r="44" spans="1:7" s="14" customFormat="1" ht="15" customHeight="1" x14ac:dyDescent="0.2">
      <c r="A44" s="13">
        <v>38</v>
      </c>
      <c r="B44" s="37" t="s">
        <v>173</v>
      </c>
      <c r="C44" s="31" t="s">
        <v>172</v>
      </c>
      <c r="D44" s="41">
        <v>30204</v>
      </c>
      <c r="E44" s="41">
        <v>45696.1</v>
      </c>
      <c r="F44" s="40">
        <f t="shared" si="0"/>
        <v>151.2915507879751</v>
      </c>
      <c r="G44" s="52"/>
    </row>
    <row r="45" spans="1:7" s="14" customFormat="1" ht="28.5" x14ac:dyDescent="0.2">
      <c r="A45" s="15">
        <v>39</v>
      </c>
      <c r="B45" s="37" t="s">
        <v>12</v>
      </c>
      <c r="C45" s="31" t="s">
        <v>92</v>
      </c>
      <c r="D45" s="41">
        <f>D46+D48</f>
        <v>746.3</v>
      </c>
      <c r="E45" s="41">
        <f>E46+E48</f>
        <v>852.8</v>
      </c>
      <c r="F45" s="40">
        <f t="shared" si="0"/>
        <v>114.27040064317299</v>
      </c>
      <c r="G45" s="52"/>
    </row>
    <row r="46" spans="1:7" s="14" customFormat="1" ht="30" customHeight="1" x14ac:dyDescent="0.2">
      <c r="A46" s="26">
        <v>40</v>
      </c>
      <c r="B46" s="37" t="s">
        <v>50</v>
      </c>
      <c r="C46" s="31" t="s">
        <v>51</v>
      </c>
      <c r="D46" s="41">
        <f>D47</f>
        <v>14.8</v>
      </c>
      <c r="E46" s="41">
        <f>E47</f>
        <v>14.8</v>
      </c>
      <c r="F46" s="40">
        <f t="shared" si="0"/>
        <v>100</v>
      </c>
      <c r="G46" s="52"/>
    </row>
    <row r="47" spans="1:7" s="14" customFormat="1" ht="44.25" customHeight="1" x14ac:dyDescent="0.2">
      <c r="A47" s="26">
        <v>41</v>
      </c>
      <c r="B47" s="37" t="s">
        <v>52</v>
      </c>
      <c r="C47" s="35" t="s">
        <v>132</v>
      </c>
      <c r="D47" s="41">
        <v>14.8</v>
      </c>
      <c r="E47" s="41">
        <v>14.8</v>
      </c>
      <c r="F47" s="40">
        <f t="shared" si="0"/>
        <v>100</v>
      </c>
      <c r="G47" s="52"/>
    </row>
    <row r="48" spans="1:7" s="14" customFormat="1" ht="44.25" customHeight="1" x14ac:dyDescent="0.2">
      <c r="A48" s="13">
        <v>42</v>
      </c>
      <c r="B48" s="37" t="s">
        <v>140</v>
      </c>
      <c r="C48" s="31" t="s">
        <v>141</v>
      </c>
      <c r="D48" s="41">
        <f>D49</f>
        <v>731.5</v>
      </c>
      <c r="E48" s="41">
        <f>E49</f>
        <v>838</v>
      </c>
      <c r="F48" s="40">
        <f t="shared" si="0"/>
        <v>114.55912508544088</v>
      </c>
      <c r="G48" s="52"/>
    </row>
    <row r="49" spans="1:8" s="14" customFormat="1" ht="44.25" customHeight="1" x14ac:dyDescent="0.2">
      <c r="A49" s="13">
        <v>43</v>
      </c>
      <c r="B49" s="37" t="s">
        <v>142</v>
      </c>
      <c r="C49" s="34" t="s">
        <v>143</v>
      </c>
      <c r="D49" s="41">
        <v>731.5</v>
      </c>
      <c r="E49" s="41">
        <v>838</v>
      </c>
      <c r="F49" s="40">
        <f t="shared" si="0"/>
        <v>114.55912508544088</v>
      </c>
      <c r="G49" s="52"/>
    </row>
    <row r="50" spans="1:8" s="14" customFormat="1" ht="29.25" customHeight="1" x14ac:dyDescent="0.2">
      <c r="A50" s="15">
        <v>44</v>
      </c>
      <c r="B50" s="37" t="s">
        <v>2</v>
      </c>
      <c r="C50" s="31" t="s">
        <v>11</v>
      </c>
      <c r="D50" s="41">
        <f>D51+D52</f>
        <v>32928.6</v>
      </c>
      <c r="E50" s="41">
        <f>E51+E52</f>
        <v>10940</v>
      </c>
      <c r="F50" s="40">
        <f t="shared" si="0"/>
        <v>33.223398504643384</v>
      </c>
      <c r="G50" s="52"/>
    </row>
    <row r="51" spans="1:8" s="14" customFormat="1" ht="89.25" customHeight="1" x14ac:dyDescent="0.2">
      <c r="A51" s="26">
        <v>45</v>
      </c>
      <c r="B51" s="37" t="s">
        <v>49</v>
      </c>
      <c r="C51" s="31" t="s">
        <v>34</v>
      </c>
      <c r="D51" s="41">
        <v>11124.6</v>
      </c>
      <c r="E51" s="41">
        <v>6066.7</v>
      </c>
      <c r="F51" s="40">
        <f t="shared" si="0"/>
        <v>54.534095607931967</v>
      </c>
      <c r="G51" s="52"/>
    </row>
    <row r="52" spans="1:8" s="14" customFormat="1" ht="44.25" customHeight="1" x14ac:dyDescent="0.2">
      <c r="A52" s="26">
        <v>46</v>
      </c>
      <c r="B52" s="37" t="s">
        <v>47</v>
      </c>
      <c r="C52" s="31" t="s">
        <v>31</v>
      </c>
      <c r="D52" s="41">
        <v>21804</v>
      </c>
      <c r="E52" s="41">
        <v>4873.3</v>
      </c>
      <c r="F52" s="40">
        <f t="shared" si="0"/>
        <v>22.350486149330397</v>
      </c>
      <c r="G52" s="52"/>
    </row>
    <row r="53" spans="1:8" s="14" customFormat="1" ht="15" customHeight="1" x14ac:dyDescent="0.2">
      <c r="A53" s="13">
        <v>47</v>
      </c>
      <c r="B53" s="37" t="s">
        <v>3</v>
      </c>
      <c r="C53" s="31" t="s">
        <v>13</v>
      </c>
      <c r="D53" s="41">
        <v>237.8</v>
      </c>
      <c r="E53" s="41">
        <v>799.7</v>
      </c>
      <c r="F53" s="40">
        <f t="shared" si="0"/>
        <v>336.29100084104289</v>
      </c>
      <c r="G53" s="52"/>
    </row>
    <row r="54" spans="1:8" s="14" customFormat="1" ht="15" customHeight="1" x14ac:dyDescent="0.2">
      <c r="A54" s="13">
        <v>48</v>
      </c>
      <c r="B54" s="37" t="s">
        <v>4</v>
      </c>
      <c r="C54" s="31" t="s">
        <v>14</v>
      </c>
      <c r="D54" s="41">
        <f>D55+D105+D106+D107</f>
        <v>4288243.6999999993</v>
      </c>
      <c r="E54" s="41">
        <f>E55+E105+E106+E107</f>
        <v>2608924.6</v>
      </c>
      <c r="F54" s="40">
        <f t="shared" si="0"/>
        <v>60.839000358118653</v>
      </c>
      <c r="G54" s="52"/>
      <c r="H54" s="17"/>
    </row>
    <row r="55" spans="1:8" s="14" customFormat="1" ht="29.25" customHeight="1" x14ac:dyDescent="0.2">
      <c r="A55" s="15">
        <v>49</v>
      </c>
      <c r="B55" s="37" t="s">
        <v>35</v>
      </c>
      <c r="C55" s="31" t="s">
        <v>36</v>
      </c>
      <c r="D55" s="41">
        <f>D58+D80+D57+D97</f>
        <v>4279217.3</v>
      </c>
      <c r="E55" s="41">
        <f>E58+E80+E57+E97</f>
        <v>2592956</v>
      </c>
      <c r="F55" s="40">
        <f t="shared" si="0"/>
        <v>60.594165199322781</v>
      </c>
      <c r="G55" s="52"/>
      <c r="H55" s="17"/>
    </row>
    <row r="56" spans="1:8" s="14" customFormat="1" ht="29.25" customHeight="1" x14ac:dyDescent="0.2">
      <c r="A56" s="26">
        <v>50</v>
      </c>
      <c r="B56" s="37" t="s">
        <v>136</v>
      </c>
      <c r="C56" s="46" t="s">
        <v>137</v>
      </c>
      <c r="D56" s="41">
        <f>D57</f>
        <v>867927</v>
      </c>
      <c r="E56" s="41">
        <f>E57</f>
        <v>0</v>
      </c>
      <c r="F56" s="40">
        <f t="shared" si="0"/>
        <v>0</v>
      </c>
      <c r="G56" s="52"/>
      <c r="H56" s="17"/>
    </row>
    <row r="57" spans="1:8" s="14" customFormat="1" ht="53.45" customHeight="1" x14ac:dyDescent="0.2">
      <c r="A57" s="26">
        <v>51</v>
      </c>
      <c r="B57" s="37" t="s">
        <v>106</v>
      </c>
      <c r="C57" s="31" t="s">
        <v>135</v>
      </c>
      <c r="D57" s="41">
        <v>867927</v>
      </c>
      <c r="E57" s="41">
        <v>0</v>
      </c>
      <c r="F57" s="40">
        <f t="shared" si="0"/>
        <v>0</v>
      </c>
      <c r="G57" s="52"/>
      <c r="H57" s="17"/>
    </row>
    <row r="58" spans="1:8" s="18" customFormat="1" ht="29.25" customHeight="1" x14ac:dyDescent="0.2">
      <c r="A58" s="13">
        <v>52</v>
      </c>
      <c r="B58" s="37" t="s">
        <v>83</v>
      </c>
      <c r="C58" s="31" t="s">
        <v>78</v>
      </c>
      <c r="D58" s="41">
        <f>D72+D59+D69+D70+D71+D67+D68+D65+D66</f>
        <v>1670285.9999999998</v>
      </c>
      <c r="E58" s="41">
        <f>E59+E65+E66+E67+E68+E69+E70+E71+E72</f>
        <v>1435005.7</v>
      </c>
      <c r="F58" s="40">
        <f t="shared" si="0"/>
        <v>85.913771653477326</v>
      </c>
      <c r="G58" s="52"/>
    </row>
    <row r="59" spans="1:8" s="18" customFormat="1" ht="28.5" x14ac:dyDescent="0.2">
      <c r="A59" s="13">
        <v>53</v>
      </c>
      <c r="B59" s="37" t="s">
        <v>107</v>
      </c>
      <c r="C59" s="31" t="s">
        <v>108</v>
      </c>
      <c r="D59" s="41">
        <f>D60+D61+D62+D63</f>
        <v>1524325.4</v>
      </c>
      <c r="E59" s="41">
        <f>E60+E61+E62+E63+E64</f>
        <v>1345488</v>
      </c>
      <c r="F59" s="40">
        <f t="shared" si="0"/>
        <v>88.267767498986771</v>
      </c>
      <c r="G59" s="52"/>
    </row>
    <row r="60" spans="1:8" s="18" customFormat="1" ht="128.25" x14ac:dyDescent="0.2">
      <c r="A60" s="15">
        <v>54</v>
      </c>
      <c r="B60" s="37" t="s">
        <v>107</v>
      </c>
      <c r="C60" s="34" t="s">
        <v>147</v>
      </c>
      <c r="D60" s="41">
        <v>1010873.1</v>
      </c>
      <c r="E60" s="41">
        <v>959732.2</v>
      </c>
      <c r="F60" s="40">
        <f t="shared" si="0"/>
        <v>94.940917905521474</v>
      </c>
      <c r="G60" s="52"/>
    </row>
    <row r="61" spans="1:8" s="18" customFormat="1" ht="128.25" x14ac:dyDescent="0.2">
      <c r="A61" s="26">
        <v>55</v>
      </c>
      <c r="B61" s="37" t="s">
        <v>107</v>
      </c>
      <c r="C61" s="34" t="s">
        <v>146</v>
      </c>
      <c r="D61" s="41">
        <v>46139.199999999997</v>
      </c>
      <c r="E61" s="41">
        <v>46139.199999999997</v>
      </c>
      <c r="F61" s="40">
        <f t="shared" si="0"/>
        <v>100</v>
      </c>
      <c r="G61" s="52"/>
    </row>
    <row r="62" spans="1:8" s="18" customFormat="1" ht="159" customHeight="1" x14ac:dyDescent="0.2">
      <c r="A62" s="26">
        <v>56</v>
      </c>
      <c r="B62" s="37" t="s">
        <v>107</v>
      </c>
      <c r="C62" s="34" t="s">
        <v>145</v>
      </c>
      <c r="D62" s="41">
        <v>385213.1</v>
      </c>
      <c r="E62" s="41">
        <v>200000</v>
      </c>
      <c r="F62" s="40">
        <f t="shared" si="0"/>
        <v>51.919314270464845</v>
      </c>
      <c r="G62" s="52"/>
    </row>
    <row r="63" spans="1:8" s="18" customFormat="1" ht="71.25" x14ac:dyDescent="0.2">
      <c r="A63" s="13">
        <v>57</v>
      </c>
      <c r="B63" s="37" t="s">
        <v>107</v>
      </c>
      <c r="C63" s="34" t="s">
        <v>144</v>
      </c>
      <c r="D63" s="41">
        <v>82100</v>
      </c>
      <c r="E63" s="41">
        <v>70000</v>
      </c>
      <c r="F63" s="40">
        <f t="shared" si="0"/>
        <v>85.261875761266751</v>
      </c>
      <c r="G63" s="52"/>
    </row>
    <row r="64" spans="1:8" s="18" customFormat="1" ht="57" x14ac:dyDescent="0.2">
      <c r="A64" s="13">
        <v>58</v>
      </c>
      <c r="B64" s="37" t="s">
        <v>107</v>
      </c>
      <c r="C64" s="34" t="s">
        <v>180</v>
      </c>
      <c r="D64" s="41">
        <v>0</v>
      </c>
      <c r="E64" s="41">
        <v>69616.600000000006</v>
      </c>
      <c r="F64" s="40"/>
      <c r="G64" s="52"/>
    </row>
    <row r="65" spans="1:7" s="18" customFormat="1" ht="99.75" x14ac:dyDescent="0.2">
      <c r="A65" s="15">
        <v>59</v>
      </c>
      <c r="B65" s="37" t="s">
        <v>127</v>
      </c>
      <c r="C65" s="31" t="s">
        <v>126</v>
      </c>
      <c r="D65" s="41">
        <v>10064.9</v>
      </c>
      <c r="E65" s="41">
        <v>4895.6000000000004</v>
      </c>
      <c r="F65" s="40">
        <f t="shared" si="0"/>
        <v>48.640324295323353</v>
      </c>
      <c r="G65" s="52"/>
    </row>
    <row r="66" spans="1:7" s="18" customFormat="1" ht="85.5" x14ac:dyDescent="0.2">
      <c r="A66" s="26">
        <v>60</v>
      </c>
      <c r="B66" s="37" t="s">
        <v>133</v>
      </c>
      <c r="C66" s="31" t="s">
        <v>134</v>
      </c>
      <c r="D66" s="41">
        <v>312.89999999999998</v>
      </c>
      <c r="E66" s="41">
        <v>222.7</v>
      </c>
      <c r="F66" s="40">
        <f t="shared" si="0"/>
        <v>71.172898689677211</v>
      </c>
      <c r="G66" s="52"/>
    </row>
    <row r="67" spans="1:7" s="18" customFormat="1" ht="57" x14ac:dyDescent="0.2">
      <c r="A67" s="26">
        <v>61</v>
      </c>
      <c r="B67" s="37" t="s">
        <v>124</v>
      </c>
      <c r="C67" s="31" t="s">
        <v>123</v>
      </c>
      <c r="D67" s="41">
        <v>227.5</v>
      </c>
      <c r="E67" s="41">
        <v>227.5</v>
      </c>
      <c r="F67" s="40">
        <f t="shared" si="0"/>
        <v>100</v>
      </c>
      <c r="G67" s="52"/>
    </row>
    <row r="68" spans="1:7" s="18" customFormat="1" ht="40.9" customHeight="1" x14ac:dyDescent="0.2">
      <c r="A68" s="13">
        <v>62</v>
      </c>
      <c r="B68" s="37" t="s">
        <v>128</v>
      </c>
      <c r="C68" s="31" t="s">
        <v>125</v>
      </c>
      <c r="D68" s="41">
        <v>6694.8</v>
      </c>
      <c r="E68" s="41">
        <v>6694.8</v>
      </c>
      <c r="F68" s="40">
        <f t="shared" si="0"/>
        <v>100</v>
      </c>
      <c r="G68" s="52"/>
    </row>
    <row r="69" spans="1:7" s="18" customFormat="1" ht="28.5" x14ac:dyDescent="0.2">
      <c r="A69" s="13">
        <v>63</v>
      </c>
      <c r="B69" s="37" t="s">
        <v>129</v>
      </c>
      <c r="C69" s="31" t="s">
        <v>119</v>
      </c>
      <c r="D69" s="41">
        <v>175.2</v>
      </c>
      <c r="E69" s="41">
        <v>175.2</v>
      </c>
      <c r="F69" s="40">
        <f t="shared" si="0"/>
        <v>100</v>
      </c>
      <c r="G69" s="52"/>
    </row>
    <row r="70" spans="1:7" s="18" customFormat="1" ht="60.6" customHeight="1" x14ac:dyDescent="0.25">
      <c r="A70" s="15">
        <v>64</v>
      </c>
      <c r="B70" s="37" t="s">
        <v>120</v>
      </c>
      <c r="C70" s="44" t="s">
        <v>130</v>
      </c>
      <c r="D70" s="41">
        <v>15043</v>
      </c>
      <c r="E70" s="41">
        <v>15043</v>
      </c>
      <c r="F70" s="40">
        <f t="shared" si="0"/>
        <v>100</v>
      </c>
      <c r="G70" s="52"/>
    </row>
    <row r="71" spans="1:7" s="18" customFormat="1" ht="38.450000000000003" customHeight="1" x14ac:dyDescent="0.25">
      <c r="A71" s="26">
        <v>65</v>
      </c>
      <c r="B71" s="37" t="s">
        <v>122</v>
      </c>
      <c r="C71" s="44" t="s">
        <v>121</v>
      </c>
      <c r="D71" s="41">
        <v>2052.6</v>
      </c>
      <c r="E71" s="41">
        <v>1789.5</v>
      </c>
      <c r="F71" s="40">
        <f t="shared" si="0"/>
        <v>87.182110494007603</v>
      </c>
      <c r="G71" s="52"/>
    </row>
    <row r="72" spans="1:7" s="14" customFormat="1" ht="15" customHeight="1" x14ac:dyDescent="0.2">
      <c r="A72" s="26">
        <v>66</v>
      </c>
      <c r="B72" s="37" t="s">
        <v>84</v>
      </c>
      <c r="C72" s="31" t="s">
        <v>17</v>
      </c>
      <c r="D72" s="41">
        <f>D74+D73+D75+D76++D77+D78+D79</f>
        <v>111389.69999999998</v>
      </c>
      <c r="E72" s="41">
        <f>E74+E73+E75+E76++E77+E78+E79</f>
        <v>60469.399999999994</v>
      </c>
      <c r="F72" s="40">
        <f t="shared" si="0"/>
        <v>54.286347840060621</v>
      </c>
      <c r="G72" s="52"/>
    </row>
    <row r="73" spans="1:7" s="14" customFormat="1" ht="29.25" customHeight="1" x14ac:dyDescent="0.2">
      <c r="A73" s="13">
        <v>67</v>
      </c>
      <c r="B73" s="37" t="s">
        <v>84</v>
      </c>
      <c r="C73" s="34" t="s">
        <v>81</v>
      </c>
      <c r="D73" s="41">
        <v>79944</v>
      </c>
      <c r="E73" s="41">
        <v>48573</v>
      </c>
      <c r="F73" s="40">
        <f t="shared" si="0"/>
        <v>60.758781146802768</v>
      </c>
      <c r="G73" s="52"/>
    </row>
    <row r="74" spans="1:7" s="14" customFormat="1" ht="60" customHeight="1" x14ac:dyDescent="0.2">
      <c r="A74" s="13">
        <v>68</v>
      </c>
      <c r="B74" s="37" t="s">
        <v>84</v>
      </c>
      <c r="C74" s="34" t="s">
        <v>113</v>
      </c>
      <c r="D74" s="41">
        <v>30002.2</v>
      </c>
      <c r="E74" s="41">
        <v>10452.9</v>
      </c>
      <c r="F74" s="40">
        <f t="shared" si="0"/>
        <v>34.840445034030836</v>
      </c>
      <c r="G74" s="52"/>
    </row>
    <row r="75" spans="1:7" s="14" customFormat="1" ht="80.45" customHeight="1" x14ac:dyDescent="0.2">
      <c r="A75" s="15">
        <v>69</v>
      </c>
      <c r="B75" s="37" t="s">
        <v>84</v>
      </c>
      <c r="C75" s="34" t="s">
        <v>159</v>
      </c>
      <c r="D75" s="41">
        <v>141.4</v>
      </c>
      <c r="E75" s="41">
        <v>141.4</v>
      </c>
      <c r="F75" s="40">
        <f t="shared" ref="F75:F108" si="1">E75/D75*100</f>
        <v>100</v>
      </c>
      <c r="G75" s="52"/>
    </row>
    <row r="76" spans="1:7" s="14" customFormat="1" ht="80.45" customHeight="1" x14ac:dyDescent="0.2">
      <c r="A76" s="26">
        <v>70</v>
      </c>
      <c r="B76" s="37" t="s">
        <v>84</v>
      </c>
      <c r="C76" s="34" t="s">
        <v>160</v>
      </c>
      <c r="D76" s="41">
        <v>200</v>
      </c>
      <c r="E76" s="41">
        <v>200</v>
      </c>
      <c r="F76" s="40">
        <f t="shared" si="1"/>
        <v>100</v>
      </c>
      <c r="G76" s="52"/>
    </row>
    <row r="77" spans="1:7" s="14" customFormat="1" ht="89.45" customHeight="1" x14ac:dyDescent="0.2">
      <c r="A77" s="26">
        <v>71</v>
      </c>
      <c r="B77" s="37" t="s">
        <v>84</v>
      </c>
      <c r="C77" s="34" t="s">
        <v>161</v>
      </c>
      <c r="D77" s="41">
        <v>465.7</v>
      </c>
      <c r="E77" s="41">
        <v>465.7</v>
      </c>
      <c r="F77" s="40">
        <f t="shared" si="1"/>
        <v>100</v>
      </c>
      <c r="G77" s="52"/>
    </row>
    <row r="78" spans="1:7" s="14" customFormat="1" ht="60" customHeight="1" x14ac:dyDescent="0.2">
      <c r="A78" s="13">
        <v>72</v>
      </c>
      <c r="B78" s="37" t="s">
        <v>84</v>
      </c>
      <c r="C78" s="34" t="s">
        <v>162</v>
      </c>
      <c r="D78" s="41">
        <v>56.7</v>
      </c>
      <c r="E78" s="41">
        <v>56.7</v>
      </c>
      <c r="F78" s="40">
        <f t="shared" si="1"/>
        <v>100</v>
      </c>
      <c r="G78" s="52"/>
    </row>
    <row r="79" spans="1:7" s="14" customFormat="1" ht="60" customHeight="1" x14ac:dyDescent="0.2">
      <c r="A79" s="13">
        <v>73</v>
      </c>
      <c r="B79" s="37" t="s">
        <v>84</v>
      </c>
      <c r="C79" s="34" t="s">
        <v>163</v>
      </c>
      <c r="D79" s="41">
        <v>579.70000000000005</v>
      </c>
      <c r="E79" s="41">
        <v>579.70000000000005</v>
      </c>
      <c r="F79" s="40">
        <f t="shared" si="1"/>
        <v>100</v>
      </c>
      <c r="G79" s="52"/>
    </row>
    <row r="80" spans="1:7" s="18" customFormat="1" ht="28.5" x14ac:dyDescent="0.2">
      <c r="A80" s="15">
        <v>74</v>
      </c>
      <c r="B80" s="37" t="s">
        <v>85</v>
      </c>
      <c r="C80" s="31" t="s">
        <v>79</v>
      </c>
      <c r="D80" s="41">
        <f>D81+D82+D91+D94+D93+D92+D90</f>
        <v>1301936.3999999999</v>
      </c>
      <c r="E80" s="41">
        <f>E81+E82+E91+E94+E93+E92+E90</f>
        <v>784297.4</v>
      </c>
      <c r="F80" s="40">
        <f t="shared" si="1"/>
        <v>60.240838185336862</v>
      </c>
      <c r="G80" s="52"/>
    </row>
    <row r="81" spans="1:7" s="18" customFormat="1" ht="29.25" customHeight="1" x14ac:dyDescent="0.2">
      <c r="A81" s="26">
        <v>75</v>
      </c>
      <c r="B81" s="37" t="s">
        <v>86</v>
      </c>
      <c r="C81" s="31" t="s">
        <v>105</v>
      </c>
      <c r="D81" s="41">
        <v>12492.6</v>
      </c>
      <c r="E81" s="41">
        <v>9642</v>
      </c>
      <c r="F81" s="40">
        <f t="shared" si="1"/>
        <v>77.181691561404349</v>
      </c>
      <c r="G81" s="52"/>
    </row>
    <row r="82" spans="1:7" s="14" customFormat="1" ht="28.5" x14ac:dyDescent="0.2">
      <c r="A82" s="26">
        <v>76</v>
      </c>
      <c r="B82" s="37" t="s">
        <v>87</v>
      </c>
      <c r="C82" s="31" t="s">
        <v>29</v>
      </c>
      <c r="D82" s="41">
        <f>D83+D84+D85+D86+D87+D88+D89</f>
        <v>108251.79999999999</v>
      </c>
      <c r="E82" s="41">
        <f>E83+E84+E85+E86+E87+E88+E89</f>
        <v>97128.099999999991</v>
      </c>
      <c r="F82" s="40">
        <f t="shared" si="1"/>
        <v>89.724235532342192</v>
      </c>
      <c r="G82" s="52"/>
    </row>
    <row r="83" spans="1:7" s="14" customFormat="1" ht="59.25" customHeight="1" x14ac:dyDescent="0.2">
      <c r="A83" s="13">
        <v>77</v>
      </c>
      <c r="B83" s="37" t="s">
        <v>87</v>
      </c>
      <c r="C83" s="34" t="s">
        <v>114</v>
      </c>
      <c r="D83" s="41">
        <v>262</v>
      </c>
      <c r="E83" s="41">
        <v>196.5</v>
      </c>
      <c r="F83" s="40">
        <f t="shared" si="1"/>
        <v>75</v>
      </c>
      <c r="G83" s="52"/>
    </row>
    <row r="84" spans="1:7" s="14" customFormat="1" ht="59.25" customHeight="1" x14ac:dyDescent="0.2">
      <c r="A84" s="13">
        <v>78</v>
      </c>
      <c r="B84" s="37" t="s">
        <v>87</v>
      </c>
      <c r="C84" s="34" t="s">
        <v>55</v>
      </c>
      <c r="D84" s="41">
        <v>102091.2</v>
      </c>
      <c r="E84" s="41">
        <v>91905</v>
      </c>
      <c r="F84" s="40">
        <f t="shared" si="1"/>
        <v>90.022450514833793</v>
      </c>
      <c r="G84" s="52"/>
    </row>
    <row r="85" spans="1:7" s="14" customFormat="1" ht="73.5" customHeight="1" x14ac:dyDescent="0.2">
      <c r="A85" s="15">
        <v>79</v>
      </c>
      <c r="B85" s="37" t="s">
        <v>87</v>
      </c>
      <c r="C85" s="33" t="s">
        <v>53</v>
      </c>
      <c r="D85" s="41">
        <v>0.2</v>
      </c>
      <c r="E85" s="41">
        <v>0.2</v>
      </c>
      <c r="F85" s="40">
        <f t="shared" si="1"/>
        <v>100</v>
      </c>
      <c r="G85" s="52"/>
    </row>
    <row r="86" spans="1:7" s="14" customFormat="1" ht="30" customHeight="1" x14ac:dyDescent="0.2">
      <c r="A86" s="26">
        <v>80</v>
      </c>
      <c r="B86" s="37" t="s">
        <v>87</v>
      </c>
      <c r="C86" s="33" t="s">
        <v>54</v>
      </c>
      <c r="D86" s="41">
        <v>140.19999999999999</v>
      </c>
      <c r="E86" s="41">
        <v>140.19999999999999</v>
      </c>
      <c r="F86" s="40">
        <f t="shared" si="1"/>
        <v>100</v>
      </c>
      <c r="G86" s="52"/>
    </row>
    <row r="87" spans="1:7" s="14" customFormat="1" ht="103.5" customHeight="1" x14ac:dyDescent="0.2">
      <c r="A87" s="26">
        <v>81</v>
      </c>
      <c r="B87" s="37" t="s">
        <v>87</v>
      </c>
      <c r="C87" s="33" t="s">
        <v>73</v>
      </c>
      <c r="D87" s="41">
        <v>0.2</v>
      </c>
      <c r="E87" s="41">
        <v>0.1</v>
      </c>
      <c r="F87" s="40">
        <f t="shared" si="1"/>
        <v>50</v>
      </c>
      <c r="G87" s="52"/>
    </row>
    <row r="88" spans="1:7" s="14" customFormat="1" ht="57" x14ac:dyDescent="0.2">
      <c r="A88" s="13">
        <v>82</v>
      </c>
      <c r="B88" s="37" t="s">
        <v>87</v>
      </c>
      <c r="C88" s="33" t="s">
        <v>168</v>
      </c>
      <c r="D88" s="41">
        <v>1973.3</v>
      </c>
      <c r="E88" s="41">
        <v>1864.7</v>
      </c>
      <c r="F88" s="40">
        <f t="shared" si="1"/>
        <v>94.496528657578679</v>
      </c>
      <c r="G88" s="52"/>
    </row>
    <row r="89" spans="1:7" s="14" customFormat="1" ht="90" customHeight="1" x14ac:dyDescent="0.2">
      <c r="A89" s="13">
        <v>83</v>
      </c>
      <c r="B89" s="37" t="s">
        <v>87</v>
      </c>
      <c r="C89" s="33" t="s">
        <v>82</v>
      </c>
      <c r="D89" s="41">
        <v>3784.7</v>
      </c>
      <c r="E89" s="41">
        <v>3021.4</v>
      </c>
      <c r="F89" s="40">
        <f t="shared" si="1"/>
        <v>79.831954976616387</v>
      </c>
      <c r="G89" s="52"/>
    </row>
    <row r="90" spans="1:7" s="14" customFormat="1" ht="90" customHeight="1" x14ac:dyDescent="0.2">
      <c r="A90" s="15">
        <v>84</v>
      </c>
      <c r="B90" s="37" t="s">
        <v>165</v>
      </c>
      <c r="C90" s="33" t="s">
        <v>166</v>
      </c>
      <c r="D90" s="41">
        <v>37.799999999999997</v>
      </c>
      <c r="E90" s="41">
        <v>0</v>
      </c>
      <c r="F90" s="40">
        <f t="shared" si="1"/>
        <v>0</v>
      </c>
      <c r="G90" s="52"/>
    </row>
    <row r="91" spans="1:7" s="14" customFormat="1" ht="30" customHeight="1" x14ac:dyDescent="0.2">
      <c r="A91" s="26">
        <v>85</v>
      </c>
      <c r="B91" s="37" t="s">
        <v>88</v>
      </c>
      <c r="C91" s="31" t="s">
        <v>33</v>
      </c>
      <c r="D91" s="41">
        <v>29857</v>
      </c>
      <c r="E91" s="41">
        <v>22271.7</v>
      </c>
      <c r="F91" s="40">
        <f t="shared" si="1"/>
        <v>74.594567438121715</v>
      </c>
      <c r="G91" s="52"/>
    </row>
    <row r="92" spans="1:7" s="14" customFormat="1" ht="42.75" x14ac:dyDescent="0.2">
      <c r="A92" s="26">
        <v>86</v>
      </c>
      <c r="B92" s="37" t="s">
        <v>151</v>
      </c>
      <c r="C92" s="31" t="s">
        <v>150</v>
      </c>
      <c r="D92" s="41">
        <v>119.7</v>
      </c>
      <c r="E92" s="41">
        <v>118.1</v>
      </c>
      <c r="F92" s="40">
        <f t="shared" si="1"/>
        <v>98.663324979114435</v>
      </c>
      <c r="G92" s="52"/>
    </row>
    <row r="93" spans="1:7" s="14" customFormat="1" ht="30" customHeight="1" x14ac:dyDescent="0.2">
      <c r="A93" s="13">
        <v>87</v>
      </c>
      <c r="B93" s="37" t="s">
        <v>116</v>
      </c>
      <c r="C93" s="31" t="s">
        <v>115</v>
      </c>
      <c r="D93" s="41">
        <v>1343.5</v>
      </c>
      <c r="E93" s="41">
        <v>0</v>
      </c>
      <c r="F93" s="40">
        <f t="shared" si="1"/>
        <v>0</v>
      </c>
      <c r="G93" s="52"/>
    </row>
    <row r="94" spans="1:7" s="14" customFormat="1" ht="15" customHeight="1" x14ac:dyDescent="0.2">
      <c r="A94" s="13">
        <v>88</v>
      </c>
      <c r="B94" s="37" t="s">
        <v>89</v>
      </c>
      <c r="C94" s="31" t="s">
        <v>25</v>
      </c>
      <c r="D94" s="41">
        <f>D95+D96</f>
        <v>1149834</v>
      </c>
      <c r="E94" s="41">
        <f>E95+E96</f>
        <v>655137.5</v>
      </c>
      <c r="F94" s="40">
        <f t="shared" si="1"/>
        <v>56.976702724045381</v>
      </c>
      <c r="G94" s="52"/>
    </row>
    <row r="95" spans="1:7" s="19" customFormat="1" ht="103.5" customHeight="1" x14ac:dyDescent="0.2">
      <c r="A95" s="15">
        <v>89</v>
      </c>
      <c r="B95" s="37" t="s">
        <v>89</v>
      </c>
      <c r="C95" s="33" t="s">
        <v>74</v>
      </c>
      <c r="D95" s="41">
        <v>575424</v>
      </c>
      <c r="E95" s="41">
        <v>430621</v>
      </c>
      <c r="F95" s="40">
        <f t="shared" si="1"/>
        <v>74.835425703481263</v>
      </c>
      <c r="G95" s="52"/>
    </row>
    <row r="96" spans="1:7" s="20" customFormat="1" ht="58.5" customHeight="1" x14ac:dyDescent="0.2">
      <c r="A96" s="26">
        <v>90</v>
      </c>
      <c r="B96" s="37" t="s">
        <v>89</v>
      </c>
      <c r="C96" s="33" t="s">
        <v>75</v>
      </c>
      <c r="D96" s="41">
        <v>574410</v>
      </c>
      <c r="E96" s="41">
        <v>224516.5</v>
      </c>
      <c r="F96" s="40">
        <f t="shared" si="1"/>
        <v>39.086453926637766</v>
      </c>
      <c r="G96" s="52"/>
    </row>
    <row r="97" spans="1:7" s="20" customFormat="1" ht="14.25" x14ac:dyDescent="0.2">
      <c r="A97" s="26">
        <v>91</v>
      </c>
      <c r="B97" s="37" t="s">
        <v>109</v>
      </c>
      <c r="C97" s="39" t="s">
        <v>110</v>
      </c>
      <c r="D97" s="43">
        <f>D98+D99</f>
        <v>439067.9</v>
      </c>
      <c r="E97" s="43">
        <f>E98+E99</f>
        <v>373652.9</v>
      </c>
      <c r="F97" s="40">
        <f t="shared" si="1"/>
        <v>85.101393201370442</v>
      </c>
      <c r="G97" s="52"/>
    </row>
    <row r="98" spans="1:7" s="20" customFormat="1" ht="57" x14ac:dyDescent="0.2">
      <c r="A98" s="13">
        <v>92</v>
      </c>
      <c r="B98" s="37" t="s">
        <v>183</v>
      </c>
      <c r="C98" s="39" t="s">
        <v>181</v>
      </c>
      <c r="D98" s="43">
        <v>0</v>
      </c>
      <c r="E98" s="43">
        <v>3090.3</v>
      </c>
      <c r="F98" s="40"/>
      <c r="G98" s="52"/>
    </row>
    <row r="99" spans="1:7" s="20" customFormat="1" ht="28.5" x14ac:dyDescent="0.2">
      <c r="A99" s="13">
        <v>93</v>
      </c>
      <c r="B99" s="37" t="s">
        <v>111</v>
      </c>
      <c r="C99" s="31" t="s">
        <v>112</v>
      </c>
      <c r="D99" s="43">
        <f>D102+D101+D100+D103+D104</f>
        <v>439067.9</v>
      </c>
      <c r="E99" s="43">
        <f>E102+E101+E100+E103+E104</f>
        <v>370562.60000000003</v>
      </c>
      <c r="F99" s="40">
        <f t="shared" si="1"/>
        <v>84.397561288356542</v>
      </c>
      <c r="G99" s="52"/>
    </row>
    <row r="100" spans="1:7" s="20" customFormat="1" ht="114" x14ac:dyDescent="0.2">
      <c r="A100" s="15">
        <v>94</v>
      </c>
      <c r="B100" s="37" t="s">
        <v>111</v>
      </c>
      <c r="C100" s="34" t="s">
        <v>164</v>
      </c>
      <c r="D100" s="43">
        <v>2331.6</v>
      </c>
      <c r="E100" s="43">
        <v>3201.7</v>
      </c>
      <c r="F100" s="40">
        <f t="shared" si="1"/>
        <v>137.31772173614684</v>
      </c>
      <c r="G100" s="52"/>
    </row>
    <row r="101" spans="1:7" s="20" customFormat="1" ht="142.5" x14ac:dyDescent="0.2">
      <c r="A101" s="26">
        <v>95</v>
      </c>
      <c r="B101" s="37" t="s">
        <v>111</v>
      </c>
      <c r="C101" s="33" t="s">
        <v>149</v>
      </c>
      <c r="D101" s="43">
        <v>4.5</v>
      </c>
      <c r="E101" s="43">
        <v>2.2999999999999998</v>
      </c>
      <c r="F101" s="40">
        <f t="shared" si="1"/>
        <v>51.111111111111107</v>
      </c>
      <c r="G101" s="52"/>
    </row>
    <row r="102" spans="1:7" s="20" customFormat="1" ht="85.5" x14ac:dyDescent="0.2">
      <c r="A102" s="26">
        <v>96</v>
      </c>
      <c r="B102" s="37" t="s">
        <v>111</v>
      </c>
      <c r="C102" s="33" t="s">
        <v>148</v>
      </c>
      <c r="D102" s="43">
        <v>427569.9</v>
      </c>
      <c r="E102" s="43">
        <v>346707.5</v>
      </c>
      <c r="F102" s="40">
        <f t="shared" si="1"/>
        <v>81.087911005896345</v>
      </c>
      <c r="G102" s="52"/>
    </row>
    <row r="103" spans="1:7" s="20" customFormat="1" ht="128.25" x14ac:dyDescent="0.2">
      <c r="A103" s="13">
        <v>97</v>
      </c>
      <c r="B103" s="37" t="s">
        <v>111</v>
      </c>
      <c r="C103" s="33" t="s">
        <v>167</v>
      </c>
      <c r="D103" s="43">
        <v>2268.9</v>
      </c>
      <c r="E103" s="43">
        <v>2268.9</v>
      </c>
      <c r="F103" s="40">
        <f t="shared" si="1"/>
        <v>100</v>
      </c>
      <c r="G103" s="52"/>
    </row>
    <row r="104" spans="1:7" s="20" customFormat="1" ht="99.75" x14ac:dyDescent="0.2">
      <c r="A104" s="13">
        <v>98</v>
      </c>
      <c r="B104" s="37" t="s">
        <v>111</v>
      </c>
      <c r="C104" s="33" t="s">
        <v>169</v>
      </c>
      <c r="D104" s="43">
        <v>6893</v>
      </c>
      <c r="E104" s="43">
        <v>18382.2</v>
      </c>
      <c r="F104" s="40">
        <f t="shared" si="1"/>
        <v>266.67923980850139</v>
      </c>
      <c r="G104" s="52"/>
    </row>
    <row r="105" spans="1:7" s="20" customFormat="1" ht="34.15" customHeight="1" x14ac:dyDescent="0.2">
      <c r="A105" s="15">
        <v>99</v>
      </c>
      <c r="B105" s="37" t="s">
        <v>118</v>
      </c>
      <c r="C105" s="45" t="s">
        <v>117</v>
      </c>
      <c r="D105" s="43">
        <v>3696.6</v>
      </c>
      <c r="E105" s="43">
        <v>4071.6</v>
      </c>
      <c r="F105" s="40">
        <f t="shared" si="1"/>
        <v>110.14445706865767</v>
      </c>
      <c r="G105" s="52"/>
    </row>
    <row r="106" spans="1:7" s="20" customFormat="1" ht="72.75" customHeight="1" x14ac:dyDescent="0.2">
      <c r="A106" s="26">
        <v>100</v>
      </c>
      <c r="B106" s="47" t="s">
        <v>152</v>
      </c>
      <c r="C106" s="48" t="s">
        <v>153</v>
      </c>
      <c r="D106" s="59">
        <v>6404.5</v>
      </c>
      <c r="E106" s="59">
        <v>13062.2</v>
      </c>
      <c r="F106" s="40">
        <f t="shared" si="1"/>
        <v>203.9534702162542</v>
      </c>
      <c r="G106" s="53"/>
    </row>
    <row r="107" spans="1:7" s="20" customFormat="1" ht="45" customHeight="1" thickBot="1" x14ac:dyDescent="0.25">
      <c r="A107" s="26">
        <v>101</v>
      </c>
      <c r="B107" s="47" t="s">
        <v>154</v>
      </c>
      <c r="C107" s="48" t="s">
        <v>155</v>
      </c>
      <c r="D107" s="59">
        <v>-1074.7</v>
      </c>
      <c r="E107" s="59">
        <v>-1165.2</v>
      </c>
      <c r="F107" s="40">
        <f t="shared" si="1"/>
        <v>108.42095468502836</v>
      </c>
      <c r="G107" s="53"/>
    </row>
    <row r="108" spans="1:7" s="22" customFormat="1" ht="15" customHeight="1" thickBot="1" x14ac:dyDescent="0.25">
      <c r="A108" s="13">
        <v>102</v>
      </c>
      <c r="B108" s="21"/>
      <c r="C108" s="21" t="s">
        <v>24</v>
      </c>
      <c r="D108" s="42">
        <f>D54+D7</f>
        <v>6218068.8999999994</v>
      </c>
      <c r="E108" s="42">
        <f>E54+E7</f>
        <v>4007063.5999999996</v>
      </c>
      <c r="F108" s="40">
        <f t="shared" si="1"/>
        <v>64.442251516383166</v>
      </c>
      <c r="G108" s="54"/>
    </row>
  </sheetData>
  <mergeCells count="7">
    <mergeCell ref="E4:F4"/>
    <mergeCell ref="A4:A5"/>
    <mergeCell ref="B4:B5"/>
    <mergeCell ref="D4:D5"/>
    <mergeCell ref="D1:F1"/>
    <mergeCell ref="B2:E2"/>
    <mergeCell ref="C4:C5"/>
  </mergeCells>
  <phoneticPr fontId="0" type="noConversion"/>
  <pageMargins left="0.98425196850393704" right="0.39370078740157483" top="0.78740157480314965" bottom="0.78740157480314965" header="0.31496062992125984" footer="0.31496062992125984"/>
  <pageSetup paperSize="9" scale="68" fitToHeight="0" orientation="portrait" copies="2" r:id="rId1"/>
  <headerFooter alignWithMargins="0">
    <oddFooter>&amp;C&amp;"Liberation Serif,обычный"&amp;11страница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Лежнин Д.Г.</dc:creator>
  <cp:lastModifiedBy>Садыкова Дарья Юрьевна</cp:lastModifiedBy>
  <cp:lastPrinted>2020-11-09T03:37:33Z</cp:lastPrinted>
  <dcterms:created xsi:type="dcterms:W3CDTF">1996-10-08T23:32:33Z</dcterms:created>
  <dcterms:modified xsi:type="dcterms:W3CDTF">2020-11-09T03:38:11Z</dcterms:modified>
</cp:coreProperties>
</file>