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9720" windowHeight="7320" tabRatio="606"/>
  </bookViews>
  <sheets>
    <sheet name="приложение 1" sheetId="66" r:id="rId1"/>
  </sheets>
  <definedNames>
    <definedName name="_xlnm.Print_Titles" localSheetId="0">'приложение 1'!$8:$8</definedName>
  </definedNames>
  <calcPr calcId="145621" refMode="R1C1"/>
</workbook>
</file>

<file path=xl/calcChain.xml><?xml version="1.0" encoding="utf-8"?>
<calcChain xmlns="http://schemas.openxmlformats.org/spreadsheetml/2006/main">
  <c r="F11" i="66" l="1"/>
  <c r="F14" i="66"/>
  <c r="F15" i="66"/>
  <c r="F16" i="66"/>
  <c r="F17" i="66"/>
  <c r="F18" i="66"/>
  <c r="F20" i="66"/>
  <c r="F21" i="66"/>
  <c r="F22" i="66"/>
  <c r="F23" i="66"/>
  <c r="F25" i="66"/>
  <c r="F27" i="66"/>
  <c r="F28" i="66"/>
  <c r="F30" i="66"/>
  <c r="F31" i="66"/>
  <c r="F32" i="66"/>
  <c r="F35" i="66"/>
  <c r="F37" i="66"/>
  <c r="F38" i="66"/>
  <c r="F39" i="66"/>
  <c r="F40" i="66"/>
  <c r="F41" i="66"/>
  <c r="F43" i="66"/>
  <c r="F44" i="66"/>
  <c r="F46" i="66"/>
  <c r="F47" i="66"/>
  <c r="F48" i="66"/>
  <c r="F50" i="66"/>
  <c r="F53" i="66"/>
  <c r="F54" i="66"/>
  <c r="F56" i="66"/>
  <c r="F57" i="66"/>
  <c r="F58" i="66"/>
  <c r="F59" i="66"/>
  <c r="F60" i="66"/>
  <c r="F64" i="66"/>
  <c r="F65" i="66"/>
  <c r="F66" i="66"/>
  <c r="F67" i="66"/>
  <c r="F70" i="66"/>
  <c r="F71" i="66"/>
  <c r="F72" i="66"/>
  <c r="F73" i="66"/>
  <c r="F74" i="66"/>
  <c r="F75" i="66"/>
  <c r="F76" i="66"/>
  <c r="F77" i="66"/>
  <c r="F78" i="66"/>
  <c r="F80" i="66"/>
  <c r="F81" i="66"/>
  <c r="F82" i="66"/>
  <c r="F83" i="66"/>
  <c r="F84" i="66"/>
  <c r="F85" i="66"/>
  <c r="F86" i="66"/>
  <c r="F87" i="66"/>
  <c r="F88" i="66"/>
  <c r="F89" i="66"/>
  <c r="F90" i="66"/>
  <c r="F91" i="66"/>
  <c r="F92" i="66"/>
  <c r="F93" i="66"/>
  <c r="F94" i="66"/>
  <c r="F95" i="66"/>
  <c r="F97" i="66"/>
  <c r="F99" i="66"/>
  <c r="F100" i="66"/>
  <c r="F101" i="66"/>
  <c r="F102" i="66"/>
  <c r="F103" i="66"/>
  <c r="F104" i="66"/>
  <c r="F105" i="66"/>
  <c r="F106" i="66"/>
  <c r="F107" i="66"/>
  <c r="F108" i="66"/>
  <c r="F109" i="66"/>
  <c r="F111" i="66"/>
  <c r="F112" i="66"/>
  <c r="F114" i="66"/>
  <c r="F115" i="66"/>
  <c r="F117" i="66"/>
  <c r="F118" i="66"/>
  <c r="F119" i="66"/>
  <c r="F120" i="66"/>
  <c r="F121" i="66"/>
  <c r="F122" i="66"/>
  <c r="F123" i="66"/>
  <c r="F124" i="66"/>
  <c r="E19" i="66" l="1"/>
  <c r="E116" i="66" l="1"/>
  <c r="E110" i="66"/>
  <c r="E98" i="66"/>
  <c r="E79" i="66"/>
  <c r="E69" i="66"/>
  <c r="E63" i="66"/>
  <c r="E55" i="66"/>
  <c r="E52" i="66"/>
  <c r="E49" i="66"/>
  <c r="E45" i="66"/>
  <c r="E42" i="66"/>
  <c r="E36" i="66"/>
  <c r="E29" i="66"/>
  <c r="E26" i="66"/>
  <c r="E13" i="66"/>
  <c r="E10" i="66"/>
  <c r="E51" i="66" l="1"/>
  <c r="E12" i="66"/>
  <c r="E113" i="66"/>
  <c r="E24" i="66"/>
  <c r="E68" i="66"/>
  <c r="E96" i="66"/>
  <c r="E34" i="66"/>
  <c r="D79" i="66"/>
  <c r="F79" i="66" s="1"/>
  <c r="E9" i="66" l="1"/>
  <c r="E62" i="66"/>
  <c r="D116" i="66"/>
  <c r="F116" i="66" s="1"/>
  <c r="E61" i="66" l="1"/>
  <c r="D45" i="66"/>
  <c r="F45" i="66" s="1"/>
  <c r="E125" i="66" l="1"/>
  <c r="D63" i="66"/>
  <c r="F63" i="66" s="1"/>
  <c r="D42" i="66" l="1"/>
  <c r="F42" i="66" s="1"/>
  <c r="D29" i="66" l="1"/>
  <c r="F29" i="66" s="1"/>
  <c r="D69" i="66" l="1"/>
  <c r="F69" i="66" s="1"/>
  <c r="D98" i="66" l="1"/>
  <c r="F98" i="66" s="1"/>
  <c r="D52" i="66" l="1"/>
  <c r="F52" i="66" s="1"/>
  <c r="D55" i="66" l="1"/>
  <c r="F55" i="66" s="1"/>
  <c r="D113" i="66" l="1"/>
  <c r="F113" i="66" s="1"/>
  <c r="D68" i="66" l="1"/>
  <c r="F68" i="66" s="1"/>
  <c r="D49" i="66" l="1"/>
  <c r="F49" i="66" s="1"/>
  <c r="D19" i="66" l="1"/>
  <c r="F19" i="66" s="1"/>
  <c r="D51" i="66" l="1"/>
  <c r="F51" i="66" s="1"/>
  <c r="D36" i="66" l="1"/>
  <c r="D34" i="66" l="1"/>
  <c r="F34" i="66" s="1"/>
  <c r="F36" i="66"/>
  <c r="D13" i="66"/>
  <c r="D110" i="66"/>
  <c r="D10" i="66"/>
  <c r="F10" i="66" s="1"/>
  <c r="D26" i="66"/>
  <c r="D96" i="66" l="1"/>
  <c r="F96" i="66" s="1"/>
  <c r="F110" i="66"/>
  <c r="D12" i="66"/>
  <c r="F12" i="66" s="1"/>
  <c r="F13" i="66"/>
  <c r="D24" i="66"/>
  <c r="F24" i="66" s="1"/>
  <c r="F26" i="66"/>
  <c r="D62" i="66" l="1"/>
  <c r="D9" i="66"/>
  <c r="F9" i="66" s="1"/>
  <c r="D61" i="66" l="1"/>
  <c r="F62" i="66"/>
  <c r="F61" i="66" l="1"/>
  <c r="D125" i="66"/>
  <c r="F125" i="66" s="1"/>
</calcChain>
</file>

<file path=xl/sharedStrings.xml><?xml version="1.0" encoding="utf-8"?>
<sst xmlns="http://schemas.openxmlformats.org/spreadsheetml/2006/main" count="242" uniqueCount="209">
  <si>
    <t>000 1 11 00000 00 0000 000</t>
  </si>
  <si>
    <t>000 1 12 00000 00 0000 000</t>
  </si>
  <si>
    <t>000 1 14 00000 00 0000 000</t>
  </si>
  <si>
    <t>000 1 16 00000 00 0000 000</t>
  </si>
  <si>
    <t>000 2 00 00000 00 0000 000</t>
  </si>
  <si>
    <t>000 1 00 00000 00 0000 000</t>
  </si>
  <si>
    <t>НАЛОГИ НА ПРИБЫЛЬ, ДОХОДЫ</t>
  </si>
  <si>
    <t>НАЛОГИ НА СОВОКУПНЫЙ ДОХОД</t>
  </si>
  <si>
    <t>НАЛОГИ НА ИМУЩЕСТВО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</si>
  <si>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</si>
  <si>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</si>
  <si>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</si>
  <si>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000 1 13 00000 00 0000 000</t>
  </si>
  <si>
    <t>ШТРАФЫ, САНКЦИИ, ВОЗМЕЩЕНИЕ УЩЕРБА</t>
  </si>
  <si>
    <t>БЕЗВОЗМЕЗДНЫЕ ПОСТУПЛЕНИЯ</t>
  </si>
  <si>
    <t>000 1 08 00000 00 0000 000</t>
  </si>
  <si>
    <t>Наименование доходов</t>
  </si>
  <si>
    <t>Налог на доходы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</si>
  <si>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</si>
  <si>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</si>
  <si>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Единый сельскохозяйственный налог</t>
  </si>
  <si>
    <t>ВСЕГО ДОХОДОВ</t>
  </si>
  <si>
    <t>Прочие субвенции бюджетам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</si>
  <si>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</si>
  <si>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</si>
  <si>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Субвенции бюджетам городских округов на выполнение передаваемых полномочий субъектов Российской Федерации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</si>
  <si>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</si>
  <si>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План, тысяч рублей</t>
  </si>
  <si>
    <t>Субвенции бюджетам городских округов на оплату жилищно-коммунальных услуг отдельным категориям граждан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</si>
  <si>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</si>
  <si>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000 2 02 00000 00 0000 000</t>
  </si>
  <si>
    <t>БЕЗВОЗМЕЗДНЫЕ ПОСТУПЛЕНИЯ ОТ ДРУГИХ БЮДЖЕТОВ БЮДЖЕТНОЙ СИСТЕМЫ РОССИЙСКОЙ ФЕДЕРАЦИИ</t>
  </si>
  <si>
    <t>000 1 01 00000 00 0000 000</t>
  </si>
  <si>
    <t>000 1 01 02000 01 0000 110</t>
  </si>
  <si>
    <t>000 1 05 00000 00 0000 000</t>
  </si>
  <si>
    <t>000 1 05 02000 02 0000 110</t>
  </si>
  <si>
    <t>000 1 05 03000 01 0000 110</t>
  </si>
  <si>
    <t>000 1 06 00000 00 0000 000</t>
  </si>
  <si>
    <t>000 1 06 01020 04 0000 110</t>
  </si>
  <si>
    <t>000 1 06 06000 00 0000 110</t>
  </si>
  <si>
    <t>000 1 08 03010 01 0000 110</t>
  </si>
  <si>
    <t>000 1 11 07014 04 0000 120</t>
  </si>
  <si>
    <t>000 1 14 06012 04 0000 430</t>
  </si>
  <si>
    <t>000 1 11 05012 04 0000 120</t>
  </si>
  <si>
    <t>000 1 14 02043 04 0000 410</t>
  </si>
  <si>
    <t>Субвенции на 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</si>
  <si>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Субвенции на осуществление государственного полномочия Свердловской области по созданию административных комиссий</t>
  </si>
  <si>
    <t>Субвенции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</t>
  </si>
  <si>
    <t>000 1 05 04010 02 0000 110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</si>
  <si>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</si>
  <si>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000 1 03 00000 00 0000 110</t>
  </si>
  <si>
    <t>000 1 11 05074 04 0000 120</t>
  </si>
  <si>
    <t>Доходы от сдачи в аренду имущества, составляющего казну городских округов (за исключением земельных участков)</t>
  </si>
  <si>
    <t>000 1 11 05074 04 0003 120</t>
  </si>
  <si>
    <t>000 1 11 05074 04 0010 120</t>
  </si>
  <si>
    <t>000 1 11 05074 04 0009 120</t>
  </si>
  <si>
    <t>000 1 03 02000 01 0000 110</t>
  </si>
  <si>
    <t>Акцизы по подакцизным товарам (продукции), производимым на территории Российской Федерации</t>
  </si>
  <si>
    <t>Земельный налог с организаций, обладающих земельным участком, расположенным в границах городских округов</t>
  </si>
  <si>
    <t>000 1 06 06032 04 0000 110</t>
  </si>
  <si>
    <t>000 1 06 06042 04 0000 110</t>
  </si>
  <si>
    <t>Доходы от сдачи в аренду имущества, составляющего казну городских округов (за исключением земельных участков) (доходы от сдачи в аренду движимого имущества)</t>
  </si>
  <si>
    <t>НАЛОГИ НА ТОВАРЫ (РАБОТЫ, УСЛУГИ), РЕАЛИЗУЕМЫЕ НА ТЕРРИТОРИИ РОССИЙСКОЙ ФЕДЕРАЦИИ</t>
  </si>
  <si>
    <t>Доходы от сдачи в аренду имущества, составляющего казну городских округов (за исключением земельных участков) (прочие доходы от сдачи в аренду имущества)</t>
  </si>
  <si>
    <t>Субвенции на осуществление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</si>
  <si>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</si>
  <si>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Земельный налог с физических лиц, обладающих земельным участком, расположенным в границах городских округов</t>
  </si>
  <si>
    <t xml:space="preserve">000 1 05 01000 00 0000 110
</t>
  </si>
  <si>
    <t>Налог, взимаемый в связи с применением упрощенной системы налогообложения</t>
  </si>
  <si>
    <t>Субвенции на осуществление государственных полномочий Свердловской области по организации и обеспечению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</si>
  <si>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000 2 02 30000 00 0000 150</t>
  </si>
  <si>
    <t>000 2 02 30022 04 0000 150</t>
  </si>
  <si>
    <t>000 2 02 30024 04 0000 150</t>
  </si>
  <si>
    <t>000 2 02 35250 04 0000 150</t>
  </si>
  <si>
    <t>000 2 02 39999 04 0000 150</t>
  </si>
  <si>
    <t>Акцизы на пиво, производимое на территории Российской Федерации</t>
  </si>
  <si>
    <t>ДОХОДЫ ОТ ОКАЗАНИЯ ПЛАТНЫХ УСЛУГ И КОМПЕНСАЦИИ ЗАТРАТ ГОСУДАРСТВА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</si>
  <si>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</si>
  <si>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</si>
  <si>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</si>
  <si>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</si>
  <si>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</si>
  <si>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000 1 11 09044 04 0004 120</t>
  </si>
  <si>
    <r>
      <t xml:space="preserve">№ </t>
    </r>
    <r>
      <rPr>
        <b/>
        <sz val="10"/>
        <rFont val="Liberation Serif"/>
        <family val="1"/>
        <charset val="204"/>
      </rPr>
      <t>п/п</t>
    </r>
  </si>
  <si>
    <t>Код классификации доходов бюджета</t>
  </si>
  <si>
    <t>000 2 02 15001 04 0000 150</t>
  </si>
  <si>
    <t>Субвенции на осуществление государственных полномочий Свердловской области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</si>
  <si>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Субвенции бюджетам городских округов на проведение Всероссийской переписи населения 2020 года</t>
  </si>
  <si>
    <t>000 2 02 35469 04 0000 150</t>
  </si>
  <si>
    <t>Дотации бюджетам городских округов на выравнивание бюджетной обеспеченности из бюджета субъекта Российской Федерации</t>
  </si>
  <si>
    <t xml:space="preserve">000 2 02 10000 00 0000 150
</t>
  </si>
  <si>
    <t>ДОТАЦИИ БЮДЖЕТАМ БЮДЖЕТНОЙ СИСТЕМЫ РОССИЙСКОЙ ФЕДЕРАЦИИ</t>
  </si>
  <si>
    <t>000 1 13 02994 04 0000 130</t>
  </si>
  <si>
    <t>000 1 13 02994 04 0001 130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</si>
  <si>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жилыми помещениями (плата за наём) муниципального жилищного фонда)</t>
  </si>
  <si>
    <t>000 1 11 09040 04 0000 120</t>
  </si>
  <si>
    <t>000 2 02 35120 04 0000 150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</si>
  <si>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</si>
  <si>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</t>
  </si>
  <si>
    <t>Плата за негативное воздействие на окружающую среду</t>
  </si>
  <si>
    <t>000 1 12 01000 01 0000 120</t>
  </si>
  <si>
    <t>000 2 02 15002 04 0000 150</t>
  </si>
  <si>
    <t>000 2 02 20000 00 0000 150</t>
  </si>
  <si>
    <t>СУБСИДИИ БЮДЖЕТАМ БЮДЖЕТНОЙ СИСТЕМЫ РОССИЙСКОЙ ФЕДЕРАЦИИ (МЕЖБЮДЖЕТНЫЕ СУБСИДИИ)</t>
  </si>
  <si>
    <t>000 2 02 20077 04 0000 150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</si>
  <si>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</si>
  <si>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000 2 02 25497 04 0000 150</t>
  </si>
  <si>
    <t>Субсидии бюджетам городских округов на реализацию мероприятий по обеспечению жильем молодых семей</t>
  </si>
  <si>
    <t xml:space="preserve"> 000 2 02 25555 04 0000 150</t>
  </si>
  <si>
    <t>000 2 02 25576 04 0000 150</t>
  </si>
  <si>
    <t>Субсидии бюджетам городских округов на обеспечение комплексного развития сельских территорий</t>
  </si>
  <si>
    <t>000 2 02 29999 04 0000 150</t>
  </si>
  <si>
    <t>Прочие субсидии бюджетам городских округов</t>
  </si>
  <si>
    <t>Субсидии из областного бюджета бюджетам муниципальных образований, расположенных на территории Свердловской области, в 2021 году в рамках реализации государственной программы Свердловской области "Развитие транспортного комплекса Свердловской области до 2024 года" на строительство и реконструкцию автомобильных дорог общего пользования местного значения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</si>
  <si>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</si>
  <si>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000 1 11 09080 04 0000 120</t>
  </si>
  <si>
    <t>000 1 11 09080 04 0004 120</t>
  </si>
  <si>
    <t>000 2 02 20299 04 0000 150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</si>
  <si>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</si>
  <si>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</si>
  <si>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</si>
  <si>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000 2 02 40000 00 0000 150</t>
  </si>
  <si>
    <t>ИНЫЕ МЕЖБЮДЖЕТНЫЕ ТРАНСФЕРТЫ</t>
  </si>
  <si>
    <t>000 2 02 49999 04 0000 150</t>
  </si>
  <si>
    <t>Иные межбюджетные трансферты бюджетам муниципальных образований, расположенных на территории Свердловской области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</si>
  <si>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Доходы от сдачи в аренду имущества, составляющего казну городских округов (за исключением земельных участков) (доходы от сдачи в аренду объектов нежилого фонда и не являющихся памятниками истории, культуры и градостроительства)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</si>
  <si>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</si>
  <si>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000 2 02 25081 04 0000 150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</si>
  <si>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</si>
  <si>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000 20235462 04 0000 150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</si>
  <si>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</si>
  <si>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000 20245303 04 0000 150</t>
  </si>
  <si>
    <t>000 20245424 04 0000 150</t>
  </si>
  <si>
    <t>Субсидии из областного бюджета бюджетам муниципальных образований, расположенных на территории Свердловской области, в 2021 году на реализацию мероприятий по поэтапному внедрению Всероссийского физкультурно-спортивного комплекса "Готов к труду и обороне" (ГТО)</t>
  </si>
  <si>
    <t>Субсидии из областного бюджета местным бюджетам, предоставление которой предусмотрено государственной программой Свердловской области "Реализация основных направлений государственной политики в строительном комплексе Свердловской области до 2024 года", между муниципальными образованиями, расположенными на территории Свердловской области, в 2021-2023 годах на строительство и реконструкцию зданий муниципальных образовательных организаций</t>
  </si>
  <si>
    <t>Доходы от продажи квартир, находящихся в собственности городских округов</t>
  </si>
  <si>
    <t>000 1 14 01040 04 0000 410</t>
  </si>
  <si>
    <t>000 2 07 00000 00 0000 000</t>
  </si>
  <si>
    <t>ПРОЧИЕ БЕЗВОЗМЕЗДНЫЕ ПОСТУПЛЕНИЯ</t>
  </si>
  <si>
    <t>000 2 18 00000 00 0000 000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</si>
  <si>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</si>
  <si>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</si>
  <si>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по договорам на размещение и эксплуатацию нестационарного торгового объекта на землях или земельных участках, государственная собственность на которые не разграничена)</t>
  </si>
  <si>
    <t>Субсидии из областного бюджета бюджетам муниципальных образований, расположенных на территории Свердловской области, в 2021-2023 годах на улучшение жилищных условий граждан, проживающих на сельских территориях</t>
  </si>
  <si>
    <t>Иные межбюджетные трансферты из областного бюджета бюджетам муниципальных образований, расположенных на территории Свердловской области, в 2021 году на строительство, реконструкцию, капитальный ремонт, ремонт автомобильных дорог общего пользования местного значения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</si>
  <si>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</si>
  <si>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Прочие доходы от компенсации затрат бюджетов городских округов (возврат дебиторской задолженности прошлых лет)</t>
  </si>
  <si>
    <t>Прочие доходы от компенсации затрат бюджетов городских округов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</si>
  <si>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дифференцирован-ных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</si>
  <si>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Межбюджетные трансферты, передаваемые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</si>
  <si>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НАЛОГОВЫЕ И НЕНАЛОГОВЫЕ ДОХОДЫ</t>
  </si>
  <si>
    <t>Единый налог на вмененный доход для отдельных видов деятельности</t>
  </si>
  <si>
    <t>Земельный налог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</si>
  <si>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</si>
  <si>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</si>
  <si>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Дотации бюджетам городских округов на поддержку мер по обеспечению сбалансированности бюджетов</t>
  </si>
  <si>
    <t>Субсидии бюджетам городских округов на реализацию программ формирования современной городской среды</t>
  </si>
  <si>
    <t>Субсидии из областного бюджета бюджетам муниципальных образований, расположенных на территории Свердловской области, на осуществление мероприятий по обеспечению питанием обучающихся в муниципальных общеобразовательных организациях на 2021 год и плановый период 2022 и 2023 годов</t>
  </si>
  <si>
    <t>Субсидии из областного бюджета бюджетам муниципальных образований, расположенных на территории Свердловской области, в 2021 году на осуществление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</si>
  <si>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Субсидии из областного бюджета бюджетам муниципальных образований, расположенных на территории Свердловской области, в 2021 году на внесение изменений в документы территориального планирования и правила землепользования и застройки</t>
  </si>
  <si>
    <t>СУБВЕНЦИИ БЮДЖЕТАМ БЮДЖЕТНОЙ СИСТЕМЫ РОССИЙСКОЙ ФЕДЕРАЦИИ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</si>
  <si>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</si>
  <si>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Субвенции на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</t>
  </si>
  <si>
    <t>Прочие межбюджетные трансферты, передаваемые бюджетам городских округов</t>
  </si>
  <si>
    <t>000 1 08 07150 01 0000 110</t>
  </si>
  <si>
    <t>Государственная пошлина за выдачу разрешения на установку рекламной конструкции</t>
  </si>
  <si>
    <t xml:space="preserve">Прочие доходы от компенсации затрат бюджетов городских округов (возврат бюджетных средств при их неправомерном использовании по результатам финансового контроля при вынесении предписаний и представлений о возврате средств) </t>
  </si>
  <si>
    <t>000 1 13 02994 04 0005 130</t>
  </si>
  <si>
    <t>000 1 17 00000 00 0000 000</t>
  </si>
  <si>
    <t>ПРОЧИЕ НЕНАЛОГОВЫЕ ДОХОДЫ</t>
  </si>
  <si>
    <t>Субсидии из областного бюджета бюджетам муниципальных образований, расположенных на территории Свердловской области, в 2021 году на проведение работ по описанию местоположения границ территориальных зон и населенных пунктов, расположенных на территории Свердловской области, внесение в Единый государственный реестр недвижимости сведений о границах территориальных зон и населенных пунктов, расположенных на территории Свердловской области</t>
  </si>
  <si>
    <t>Субсидии из областного бюджета бюджетам муниципальных образований, расположенных на территории Свердловской области, на развитие сети муниципальных учреждений по работе с молодежью в 2021 году</t>
  </si>
  <si>
    <t>Субсидии из областного бюджета бюджетам муниципальных образований, расположенных на территории Свердловской области, на создание безопасных условий пребывания в муниципальных организациях отдыха детей и их оздоровления в 2021 году</t>
  </si>
  <si>
    <t xml:space="preserve">Иные межбюджетные трансферты из областного бюджета бюджетам муниципальных образований, расположенных на территории Свердловской области, в 2021 году на обеспечение меры социальной поддержки по бесплатному получению художественного образования в муниципальных организациях дополнительного образования, в том числе в домах детского творчества, детских школах искусств, детям-сиротам, детям, оставшимся без попечения родителей, и иным категориям несовершеннолетних граждан, нуждающихся в социальной поддержке </t>
  </si>
  <si>
    <t>Субсидии из областного бюджета бюджетам муниципальных образований, расположенных на территории Свердловской области, на реализацию проектов по приоритетным направлениям работы с молодежью на территории Свердловской области в 2021 году</t>
  </si>
  <si>
    <t>Субсидии из областного бюджета бюджетам муниципальных образований, расположенных на территории Свердловской области, на создание и обеспечение деятельности молодежных коворкинг-центров в 2021 году</t>
  </si>
  <si>
    <t xml:space="preserve">Субсидии из областного бюджета бюджетам муниципальных образований, расположенных на территории Свердловской области, на организацию военно-патриотического воспитания и допризывной подготовки молодых граждан в 2021 году
</t>
  </si>
  <si>
    <t xml:space="preserve">Субсидии из областного бюджета бюджетам муниципальных образований, расположенных на территории Свердловской области, в 2021 году на создание спортивных площадок (оснащение спортивным оборудованием) для занятий уличной гимнастикой
</t>
  </si>
  <si>
    <t>Субсидии из областного бюджета бюджетам муниципальных образований, расположенных на территории Свердловской области, в 2021 - 2023 годах в рамках реализации государственной программы Свердловской области "Реализация основных направлений государственной политики в строительном комплексе Свердловской области до 2024 года" на строительство и реконструкцию объектов спортивной инфраструктуры муниципальной собственности для занятий физической культурой и спортом в рамках подготовки к проведению ХХХII Всемирной летней Универсиады 2023 года в городе Екатеринбурге</t>
  </si>
  <si>
    <t xml:space="preserve">Субсидии из областного бюджета бюджетам муниципальных образований, расположенных на территории Свердловской области, на внедрение механизмов инициативного бюджетирования на территории Свердловской области в 2021 году
</t>
  </si>
  <si>
    <t xml:space="preserve"> Субсидии из областного бюджета бюджетам муниципальных образований, расположенных на территории Свердловской области, в 2021 году на информатизацию муниципальных музеев, в том числе приобретение компьютерного оборудования и лицензионного программного обеспечения, подключение музеев к информационно-телекоммуникационной сети "Интернет"
</t>
  </si>
  <si>
    <t>Иные межбюджетные трансферты из резервного фонда Правительства Свердловской области на ремонт автомобильной дороги по улице Бажова в поселке Красный городского округа Верхняя Пышма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</si>
  <si>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</si>
  <si>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(прочие доходы от использования имущества)</t>
  </si>
  <si>
    <t>Дотации бюджетам городских округов на премирование победителей Всероссийского конкурса "Лучшая муниципальная практика"</t>
  </si>
  <si>
    <t>000 2 02 15399 04 0000 150</t>
  </si>
  <si>
    <t>Субсидии из областного бюджета бюджетам муниципальных образований, расположенных на территории Свердловской области, в 2021 году на организацию деятельности по накоплению (в том числе раздельному накоплению), транспортированию, обработке, утилизации, обезвреживанию и захоронению твердых коммунальных отходов</t>
  </si>
  <si>
    <t>Дотации (гранты) бюджетам городских округов за достижение показателей деятельности органов местного самоуправления</t>
  </si>
  <si>
    <t>000 2 02 16549 04 0000 150</t>
  </si>
  <si>
    <t>000 1 11 09080 04 0012 120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</si>
  <si>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по договорам на установку и эксплуатацию рекламной конструкции на землях или земельных участках, государственная собственность на которые не разграничена)</t>
  </si>
  <si>
    <t>000 1 11 09080 04 0002 120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</si>
  <si>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право на заключение договоров на установку и эксплуатацию рекламной конструкции на землях или земельных участках, государственная собственность на которые не разграничена)</t>
  </si>
  <si>
    <t>Иные межбюджетные трансферты из областного бюджета бюджетам муниципальных образований, расположенных на территории Свердловской области, в 2021 году на строительство и реконструкцию улично-дорожной сети со строительством трамвайной линии в границах городского округа Верхняя Пышма и муниципального образования "город Екатеринбург"</t>
  </si>
  <si>
    <t>Субсидии из областного бюджета бюджетам муниципальных образований, расположенных на территории Свердловской области, на обеспечение осуществления оплаты труда работников муниципальных учреждений культуры с учетом установленных указами Президента Российской Федерации показателей соотношения заработной платы для данной категории работников  в 2021 году</t>
  </si>
  <si>
    <t>Исполнено</t>
  </si>
  <si>
    <t xml:space="preserve"> тысяч рублей</t>
  </si>
  <si>
    <t>в %</t>
  </si>
  <si>
    <t xml:space="preserve">Свод доходов бюджета городского округа Верхняя Пышма </t>
  </si>
  <si>
    <t>ЗАДОЛЖЕННОСТЬ И ПЕРЕРАСЧЕТЫ ПО ОТМЕНЕННЫМ НАЛОГАМ, СБОРАМ И ИНЫМ ОБЯЗАТЕЛЬНЫМ ПЛАТЕЖАМ</t>
  </si>
  <si>
    <t>000 1 11 09044 04 0011 120</t>
  </si>
  <si>
    <t>Приложение 1 к Решению Думы городского округа
Верхняя Пышма от 26 мая 2022 года № /__</t>
  </si>
  <si>
    <t xml:space="preserve"> 000 1 03 02100 01 0000 110</t>
  </si>
  <si>
    <t xml:space="preserve"> 000 1 03 02231 01 0000 110</t>
  </si>
  <si>
    <t xml:space="preserve"> 000 1 03 02251 01 0000 110</t>
  </si>
  <si>
    <t xml:space="preserve"> 000 1 03 02241 01 0000 110</t>
  </si>
  <si>
    <t xml:space="preserve"> 000 1 03 02261 01 0000 110</t>
  </si>
  <si>
    <t xml:space="preserve"> 000 1 08 07173 01 0000 110</t>
  </si>
  <si>
    <t xml:space="preserve"> 000 1 09 00000 00 0000 000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</si>
</sst>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р_."/>
  </numFmts>
  <fonts count="16" x14ac:knownFonts="1">
    <font>
      <sz val="10"/>
      <name val="Arial"/>
    </font>
    <font>
      <sz val="8"/>
      <color rgb="FF000000"/>
      <name val="Arial"/>
      <family val="2"/>
      <charset val="204"/>
    </font>
    <font>
      <sz val="12"/>
      <name val="Liberation Serif"/>
      <family val="1"/>
      <charset val="204"/>
    </font>
    <font>
      <sz val="11.5"/>
      <name val="Liberation Serif"/>
      <family val="1"/>
      <charset val="204"/>
    </font>
    <font>
      <sz val="6"/>
      <name val="Liberation Serif"/>
      <family val="1"/>
      <charset val="204"/>
    </font>
    <font>
      <b/>
      <sz val="16"/>
      <name val="Liberation Serif"/>
      <family val="1"/>
      <charset val="204"/>
    </font>
    <font>
      <sz val="16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0"/>
      <name val="Liberation Serif"/>
      <family val="1"/>
      <charset val="204"/>
    </font>
    <font>
      <b/>
      <sz val="11"/>
      <name val="Liberation Serif"/>
      <family val="1"/>
      <charset val="204"/>
    </font>
    <font>
      <sz val="10"/>
      <name val="Liberation Serif"/>
      <family val="1"/>
      <charset val="204"/>
    </font>
    <font>
      <b/>
      <sz val="11.5"/>
      <name val="Liberation Serif"/>
      <family val="1"/>
      <charset val="204"/>
    </font>
    <font>
      <sz val="11"/>
      <name val="Liberation Serif"/>
      <family val="1"/>
      <charset val="204"/>
    </font>
    <font>
      <i/>
      <sz val="11.5"/>
      <name val="Liberation Serif"/>
      <family val="1"/>
      <charset val="204"/>
    </font>
    <font>
      <sz val="11.5"/>
      <name val="Times New Roman"/>
      <family val="1"/>
      <charset val="204"/>
    </font>
    <font>
      <sz val="11.5"/>
      <color rgb="FFFF0000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3">
      <alignment horizontal="left" wrapText="1" indent="2"/>
    </xf>
    <xf numFmtId="49" fontId="1" fillId="0" borderId="4">
      <alignment horizontal="center"/>
    </xf>
    <xf numFmtId="49" fontId="1" fillId="0" borderId="12">
      <alignment horizontal="center"/>
    </xf>
  </cellStyleXfs>
  <cellXfs count="56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/>
    <xf numFmtId="0" fontId="6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/>
    <xf numFmtId="0" fontId="10" fillId="0" borderId="0" xfId="0" applyFont="1" applyFill="1" applyBorder="1"/>
    <xf numFmtId="1" fontId="12" fillId="0" borderId="0" xfId="0" applyNumberFormat="1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1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wrapText="1"/>
    </xf>
    <xf numFmtId="0" fontId="11" fillId="0" borderId="7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165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0" borderId="7" xfId="0" applyNumberFormat="1" applyFont="1" applyFill="1" applyBorder="1" applyAlignment="1">
      <alignment horizontal="center" vertical="center" wrapText="1"/>
    </xf>
    <xf numFmtId="1" fontId="11" fillId="0" borderId="8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2" applyNumberFormat="1" applyFont="1" applyBorder="1" applyAlignment="1" applyProtection="1">
      <alignment horizontal="center" vertical="center"/>
    </xf>
    <xf numFmtId="0" fontId="3" fillId="0" borderId="1" xfId="1" applyNumberFormat="1" applyFont="1" applyBorder="1" applyAlignment="1" applyProtection="1">
      <alignment horizontal="left" vertical="top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right" vertical="center" wrapText="1"/>
    </xf>
    <xf numFmtId="164" fontId="3" fillId="0" borderId="5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13" fillId="0" borderId="1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164" fontId="15" fillId="0" borderId="11" xfId="0" applyNumberFormat="1" applyFont="1" applyFill="1" applyBorder="1" applyAlignment="1">
      <alignment horizontal="right" vertical="center" wrapText="1"/>
    </xf>
    <xf numFmtId="1" fontId="11" fillId="0" borderId="19" xfId="0" applyNumberFormat="1" applyFont="1" applyFill="1" applyBorder="1" applyAlignment="1">
      <alignment horizontal="center" vertical="center" wrapText="1"/>
    </xf>
    <xf numFmtId="165" fontId="9" fillId="0" borderId="20" xfId="0" applyNumberFormat="1" applyFont="1" applyFill="1" applyBorder="1" applyAlignment="1">
      <alignment horizontal="center" vertical="center" wrapText="1"/>
    </xf>
    <xf numFmtId="165" fontId="9" fillId="0" borderId="2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65" fontId="9" fillId="0" borderId="18" xfId="0" applyNumberFormat="1" applyFont="1" applyFill="1" applyBorder="1" applyAlignment="1">
      <alignment horizontal="center" vertical="center" wrapText="1"/>
    </xf>
    <xf numFmtId="165" fontId="9" fillId="0" borderId="19" xfId="0" applyNumberFormat="1" applyFont="1" applyFill="1" applyBorder="1" applyAlignment="1">
      <alignment horizontal="center" vertical="center" wrapText="1"/>
    </xf>
  </cellXfs>
  <cellStyles count="4">
    <cellStyle name="xl34" xfId="1"/>
    <cellStyle name="xl50" xfId="3"/>
    <cellStyle name="xl52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abSelected="1" view="pageBreakPreview" topLeftCell="A46" zoomScaleNormal="90" zoomScaleSheetLayoutView="100" workbookViewId="0">
      <selection activeCell="C47" sqref="C47"/>
    </sheetView>
  </sheetViews>
  <sheetFormatPr defaultColWidth="9.109375" defaultRowHeight="15" x14ac:dyDescent="0.25"/>
  <cols>
    <col min="1" max="1" width="4" style="1" bestFit="1" customWidth="1"/>
    <col min="2" max="2" width="24.88671875" style="23" bestFit="1" customWidth="1"/>
    <col min="3" max="3" width="62.44140625" style="2" customWidth="1"/>
    <col min="4" max="6" width="12.88671875" style="22" customWidth="1"/>
    <col min="7" max="16384" width="9.109375" style="3"/>
  </cols>
  <sheetData>
    <row r="1" spans="1:6" ht="31.5" customHeight="1" x14ac:dyDescent="0.25">
      <c r="C1" s="48" t="s">
        <v>201</v>
      </c>
      <c r="D1" s="48"/>
      <c r="E1" s="48"/>
      <c r="F1" s="48"/>
    </row>
    <row r="2" spans="1:6" s="6" customFormat="1" ht="7.8" x14ac:dyDescent="0.15">
      <c r="A2" s="4"/>
      <c r="B2" s="24"/>
      <c r="C2" s="5"/>
      <c r="D2" s="9"/>
      <c r="E2" s="9"/>
      <c r="F2" s="9"/>
    </row>
    <row r="3" spans="1:6" s="6" customFormat="1" ht="7.8" x14ac:dyDescent="0.15">
      <c r="A3" s="4"/>
      <c r="B3" s="24"/>
      <c r="C3" s="5"/>
      <c r="D3" s="9"/>
      <c r="E3" s="9"/>
      <c r="F3" s="9"/>
    </row>
    <row r="4" spans="1:6" s="7" customFormat="1" ht="20.399999999999999" customHeight="1" x14ac:dyDescent="0.35">
      <c r="A4" s="49" t="s">
        <v>198</v>
      </c>
      <c r="B4" s="49"/>
      <c r="C4" s="49"/>
      <c r="D4" s="49"/>
      <c r="E4" s="49"/>
      <c r="F4" s="49"/>
    </row>
    <row r="5" spans="1:6" s="10" customFormat="1" ht="8.4" thickBot="1" x14ac:dyDescent="0.2">
      <c r="A5" s="8"/>
      <c r="B5" s="24"/>
      <c r="C5" s="9"/>
      <c r="D5" s="9"/>
      <c r="E5" s="9"/>
      <c r="F5" s="9"/>
    </row>
    <row r="6" spans="1:6" s="11" customFormat="1" ht="30.6" customHeight="1" thickBot="1" x14ac:dyDescent="0.3">
      <c r="A6" s="50" t="s">
        <v>83</v>
      </c>
      <c r="B6" s="52" t="s">
        <v>84</v>
      </c>
      <c r="C6" s="52" t="s">
        <v>16</v>
      </c>
      <c r="D6" s="54" t="s">
        <v>27</v>
      </c>
      <c r="E6" s="46" t="s">
        <v>195</v>
      </c>
      <c r="F6" s="47"/>
    </row>
    <row r="7" spans="1:6" s="11" customFormat="1" ht="29.4" thickBot="1" x14ac:dyDescent="0.3">
      <c r="A7" s="51"/>
      <c r="B7" s="53"/>
      <c r="C7" s="53"/>
      <c r="D7" s="55"/>
      <c r="E7" s="45" t="s">
        <v>196</v>
      </c>
      <c r="F7" s="45" t="s">
        <v>197</v>
      </c>
    </row>
    <row r="8" spans="1:6" s="12" customFormat="1" thickBot="1" x14ac:dyDescent="0.3">
      <c r="A8" s="26">
        <v>1</v>
      </c>
      <c r="B8" s="27">
        <v>2</v>
      </c>
      <c r="C8" s="27">
        <v>3</v>
      </c>
      <c r="D8" s="28">
        <v>4</v>
      </c>
      <c r="E8" s="28">
        <v>5</v>
      </c>
      <c r="F8" s="28">
        <v>6</v>
      </c>
    </row>
    <row r="9" spans="1:6" s="14" customFormat="1" ht="14.4" x14ac:dyDescent="0.25">
      <c r="A9" s="25">
        <v>1</v>
      </c>
      <c r="B9" s="29" t="s">
        <v>5</v>
      </c>
      <c r="C9" s="37" t="s">
        <v>150</v>
      </c>
      <c r="D9" s="34">
        <f>D10+D19+D24+D29+D34+D49+D51+D55+D59+D12+D60</f>
        <v>2978463.3</v>
      </c>
      <c r="E9" s="34">
        <f>E10+E19+E24+E29+E34+E49+E51+E55+E59+E12+E60+E33</f>
        <v>3066011.5</v>
      </c>
      <c r="F9" s="34">
        <f>E9/D9*100</f>
        <v>102.93937481116522</v>
      </c>
    </row>
    <row r="10" spans="1:6" s="14" customFormat="1" ht="14.4" x14ac:dyDescent="0.25">
      <c r="A10" s="13">
        <v>2</v>
      </c>
      <c r="B10" s="30" t="s">
        <v>32</v>
      </c>
      <c r="C10" s="36" t="s">
        <v>6</v>
      </c>
      <c r="D10" s="35">
        <f>D11</f>
        <v>2295085.2999999998</v>
      </c>
      <c r="E10" s="35">
        <f>E11</f>
        <v>2369802.2000000002</v>
      </c>
      <c r="F10" s="34">
        <f t="shared" ref="F10:F73" si="0">E10/D10*100</f>
        <v>103.25551734395233</v>
      </c>
    </row>
    <row r="11" spans="1:6" s="14" customFormat="1" ht="14.4" x14ac:dyDescent="0.25">
      <c r="A11" s="13">
        <v>3</v>
      </c>
      <c r="B11" s="30" t="s">
        <v>33</v>
      </c>
      <c r="C11" s="36" t="s">
        <v>17</v>
      </c>
      <c r="D11" s="35">
        <v>2295085.2999999998</v>
      </c>
      <c r="E11" s="35">
        <v>2369802.2000000002</v>
      </c>
      <c r="F11" s="34">
        <f t="shared" si="0"/>
        <v>103.25551734395233</v>
      </c>
    </row>
    <row r="12" spans="1:6" s="16" customFormat="1" ht="28.8" x14ac:dyDescent="0.25">
      <c r="A12" s="15">
        <v>4</v>
      </c>
      <c r="B12" s="30" t="s">
        <v>50</v>
      </c>
      <c r="C12" s="36" t="s">
        <v>62</v>
      </c>
      <c r="D12" s="35">
        <f>D13</f>
        <v>40216.899999999994</v>
      </c>
      <c r="E12" s="35">
        <f>E13</f>
        <v>40841.4</v>
      </c>
      <c r="F12" s="34">
        <f t="shared" si="0"/>
        <v>101.55282978051518</v>
      </c>
    </row>
    <row r="13" spans="1:6" s="16" customFormat="1" ht="28.8" x14ac:dyDescent="0.25">
      <c r="A13" s="13">
        <v>5</v>
      </c>
      <c r="B13" s="31" t="s">
        <v>56</v>
      </c>
      <c r="C13" s="32" t="s">
        <v>57</v>
      </c>
      <c r="D13" s="35">
        <f>D14+D15+D16+D17+D18</f>
        <v>40216.899999999994</v>
      </c>
      <c r="E13" s="35">
        <f>E14+E15+E16+E17+E18</f>
        <v>40841.4</v>
      </c>
      <c r="F13" s="34">
        <f t="shared" si="0"/>
        <v>101.55282978051518</v>
      </c>
    </row>
    <row r="14" spans="1:6" s="16" customFormat="1" ht="28.8" x14ac:dyDescent="0.25">
      <c r="A14" s="13">
        <v>6</v>
      </c>
      <c r="B14" s="31" t="s">
        <v>202</v>
      </c>
      <c r="C14" s="32" t="s">
        <v>75</v>
      </c>
      <c r="D14" s="35">
        <v>7895</v>
      </c>
      <c r="E14" s="35">
        <v>7898.1</v>
      </c>
      <c r="F14" s="34">
        <f t="shared" si="0"/>
        <v>100.03926535782142</v>
      </c>
    </row>
    <row r="15" spans="1:6" s="16" customFormat="1" ht="100.8" x14ac:dyDescent="0.25">
      <c r="A15" s="13">
        <v>7</v>
      </c>
      <c r="B15" s="31" t="s">
        <v>203</v>
      </c>
      <c r="C15" s="32" t="s">
        <v>77</v>
      </c>
      <c r="D15" s="35">
        <v>14841</v>
      </c>
      <c r="E15" s="35">
        <v>15208.6</v>
      </c>
      <c r="F15" s="34">
        <f t="shared" si="0"/>
        <v>102.4769220402938</v>
      </c>
    </row>
    <row r="16" spans="1:6" s="16" customFormat="1" ht="115.2" x14ac:dyDescent="0.25">
      <c r="A16" s="13">
        <v>8</v>
      </c>
      <c r="B16" s="31" t="s">
        <v>205</v>
      </c>
      <c r="C16" s="32" t="s">
        <v>148</v>
      </c>
      <c r="D16" s="35">
        <v>84.6</v>
      </c>
      <c r="E16" s="35">
        <v>107</v>
      </c>
      <c r="F16" s="34">
        <f t="shared" si="0"/>
        <v>126.47754137115841</v>
      </c>
    </row>
    <row r="17" spans="1:6" s="16" customFormat="1" ht="100.8" x14ac:dyDescent="0.25">
      <c r="A17" s="13">
        <v>9</v>
      </c>
      <c r="B17" s="31" t="s">
        <v>204</v>
      </c>
      <c r="C17" s="32" t="s">
        <v>78</v>
      </c>
      <c r="D17" s="35">
        <v>19522.599999999999</v>
      </c>
      <c r="E17" s="35">
        <v>20221.2</v>
      </c>
      <c r="F17" s="34">
        <f t="shared" si="0"/>
        <v>103.5784168092365</v>
      </c>
    </row>
    <row r="18" spans="1:6" s="16" customFormat="1" ht="100.8" x14ac:dyDescent="0.25">
      <c r="A18" s="13">
        <v>10</v>
      </c>
      <c r="B18" s="31" t="s">
        <v>206</v>
      </c>
      <c r="C18" s="32" t="s">
        <v>79</v>
      </c>
      <c r="D18" s="35">
        <v>-2126.3000000000002</v>
      </c>
      <c r="E18" s="35">
        <v>-2593.5</v>
      </c>
      <c r="F18" s="34">
        <f t="shared" si="0"/>
        <v>121.97244038940882</v>
      </c>
    </row>
    <row r="19" spans="1:6" s="14" customFormat="1" ht="14.4" x14ac:dyDescent="0.25">
      <c r="A19" s="13">
        <v>11</v>
      </c>
      <c r="B19" s="30" t="s">
        <v>34</v>
      </c>
      <c r="C19" s="36" t="s">
        <v>7</v>
      </c>
      <c r="D19" s="35">
        <f>D21+D22+D23+D20</f>
        <v>159427.29999999999</v>
      </c>
      <c r="E19" s="35">
        <f>E21+E22+E23+E20</f>
        <v>159629.69999999998</v>
      </c>
      <c r="F19" s="34">
        <f t="shared" si="0"/>
        <v>100.12695441746801</v>
      </c>
    </row>
    <row r="20" spans="1:6" s="14" customFormat="1" ht="28.8" x14ac:dyDescent="0.25">
      <c r="A20" s="13">
        <v>12</v>
      </c>
      <c r="B20" s="30" t="s">
        <v>67</v>
      </c>
      <c r="C20" s="36" t="s">
        <v>68</v>
      </c>
      <c r="D20" s="35">
        <v>137717</v>
      </c>
      <c r="E20" s="35">
        <v>136866.9</v>
      </c>
      <c r="F20" s="34">
        <f t="shared" si="0"/>
        <v>99.382719635193908</v>
      </c>
    </row>
    <row r="21" spans="1:6" s="14" customFormat="1" ht="28.8" x14ac:dyDescent="0.25">
      <c r="A21" s="13">
        <v>13</v>
      </c>
      <c r="B21" s="30" t="s">
        <v>35</v>
      </c>
      <c r="C21" s="36" t="s">
        <v>151</v>
      </c>
      <c r="D21" s="35">
        <v>8200</v>
      </c>
      <c r="E21" s="35">
        <v>8036.6</v>
      </c>
      <c r="F21" s="34">
        <f t="shared" si="0"/>
        <v>98.007317073170739</v>
      </c>
    </row>
    <row r="22" spans="1:6" s="14" customFormat="1" ht="14.4" x14ac:dyDescent="0.25">
      <c r="A22" s="13">
        <v>14</v>
      </c>
      <c r="B22" s="30" t="s">
        <v>36</v>
      </c>
      <c r="C22" s="36" t="s">
        <v>20</v>
      </c>
      <c r="D22" s="35">
        <v>114.3</v>
      </c>
      <c r="E22" s="35">
        <v>114.3</v>
      </c>
      <c r="F22" s="34">
        <f t="shared" si="0"/>
        <v>100</v>
      </c>
    </row>
    <row r="23" spans="1:6" s="14" customFormat="1" ht="28.8" x14ac:dyDescent="0.25">
      <c r="A23" s="13">
        <v>15</v>
      </c>
      <c r="B23" s="30" t="s">
        <v>48</v>
      </c>
      <c r="C23" s="36" t="s">
        <v>49</v>
      </c>
      <c r="D23" s="35">
        <v>13396</v>
      </c>
      <c r="E23" s="35">
        <v>14611.9</v>
      </c>
      <c r="F23" s="34">
        <f t="shared" si="0"/>
        <v>109.07659002687369</v>
      </c>
    </row>
    <row r="24" spans="1:6" s="14" customFormat="1" ht="14.4" x14ac:dyDescent="0.25">
      <c r="A24" s="13">
        <v>16</v>
      </c>
      <c r="B24" s="30" t="s">
        <v>37</v>
      </c>
      <c r="C24" s="36" t="s">
        <v>8</v>
      </c>
      <c r="D24" s="35">
        <f>D25+D26</f>
        <v>170774</v>
      </c>
      <c r="E24" s="35">
        <f>E25+E26</f>
        <v>167111.9</v>
      </c>
      <c r="F24" s="34">
        <f t="shared" si="0"/>
        <v>97.855586916041077</v>
      </c>
    </row>
    <row r="25" spans="1:6" s="14" customFormat="1" ht="43.2" x14ac:dyDescent="0.25">
      <c r="A25" s="13">
        <v>17</v>
      </c>
      <c r="B25" s="30" t="s">
        <v>38</v>
      </c>
      <c r="C25" s="36" t="s">
        <v>18</v>
      </c>
      <c r="D25" s="35">
        <v>42708</v>
      </c>
      <c r="E25" s="35">
        <v>40791.1</v>
      </c>
      <c r="F25" s="34">
        <f t="shared" si="0"/>
        <v>95.511613749180484</v>
      </c>
    </row>
    <row r="26" spans="1:6" s="14" customFormat="1" ht="14.4" x14ac:dyDescent="0.25">
      <c r="A26" s="13">
        <v>18</v>
      </c>
      <c r="B26" s="30" t="s">
        <v>39</v>
      </c>
      <c r="C26" s="36" t="s">
        <v>152</v>
      </c>
      <c r="D26" s="35">
        <f>D27+D28</f>
        <v>128066</v>
      </c>
      <c r="E26" s="35">
        <f>E27+E28</f>
        <v>126320.8</v>
      </c>
      <c r="F26" s="34">
        <f t="shared" si="0"/>
        <v>98.637265160151799</v>
      </c>
    </row>
    <row r="27" spans="1:6" s="14" customFormat="1" ht="28.8" x14ac:dyDescent="0.25">
      <c r="A27" s="13">
        <v>19</v>
      </c>
      <c r="B27" s="30" t="s">
        <v>59</v>
      </c>
      <c r="C27" s="38" t="s">
        <v>58</v>
      </c>
      <c r="D27" s="35">
        <v>96248</v>
      </c>
      <c r="E27" s="35">
        <v>96277.5</v>
      </c>
      <c r="F27" s="34">
        <f t="shared" si="0"/>
        <v>100.03064998753221</v>
      </c>
    </row>
    <row r="28" spans="1:6" s="14" customFormat="1" ht="28.8" x14ac:dyDescent="0.25">
      <c r="A28" s="13">
        <v>20</v>
      </c>
      <c r="B28" s="30" t="s">
        <v>60</v>
      </c>
      <c r="C28" s="38" t="s">
        <v>66</v>
      </c>
      <c r="D28" s="35">
        <v>31818</v>
      </c>
      <c r="E28" s="35">
        <v>30043.3</v>
      </c>
      <c r="F28" s="34">
        <f t="shared" si="0"/>
        <v>94.422339556226035</v>
      </c>
    </row>
    <row r="29" spans="1:6" s="14" customFormat="1" ht="14.4" x14ac:dyDescent="0.25">
      <c r="A29" s="13">
        <v>21</v>
      </c>
      <c r="B29" s="30" t="s">
        <v>15</v>
      </c>
      <c r="C29" s="36" t="s">
        <v>23</v>
      </c>
      <c r="D29" s="35">
        <f>D30+D31+D32</f>
        <v>17733.599999999999</v>
      </c>
      <c r="E29" s="35">
        <f>E30+E31+E32</f>
        <v>18524</v>
      </c>
      <c r="F29" s="34">
        <f t="shared" si="0"/>
        <v>104.45707583344613</v>
      </c>
    </row>
    <row r="30" spans="1:6" s="14" customFormat="1" ht="43.2" x14ac:dyDescent="0.25">
      <c r="A30" s="13">
        <v>22</v>
      </c>
      <c r="B30" s="30" t="s">
        <v>40</v>
      </c>
      <c r="C30" s="36" t="s">
        <v>24</v>
      </c>
      <c r="D30" s="35">
        <v>17717</v>
      </c>
      <c r="E30" s="35">
        <v>18507.400000000001</v>
      </c>
      <c r="F30" s="34">
        <f t="shared" si="0"/>
        <v>104.46125190495006</v>
      </c>
    </row>
    <row r="31" spans="1:6" s="14" customFormat="1" ht="28.8" x14ac:dyDescent="0.25">
      <c r="A31" s="13">
        <v>23</v>
      </c>
      <c r="B31" s="30" t="s">
        <v>164</v>
      </c>
      <c r="C31" s="43" t="s">
        <v>165</v>
      </c>
      <c r="D31" s="35">
        <v>15</v>
      </c>
      <c r="E31" s="35">
        <v>15</v>
      </c>
      <c r="F31" s="34">
        <f t="shared" si="0"/>
        <v>100</v>
      </c>
    </row>
    <row r="32" spans="1:6" s="14" customFormat="1" ht="86.4" x14ac:dyDescent="0.25">
      <c r="A32" s="13">
        <v>24</v>
      </c>
      <c r="B32" s="43" t="s">
        <v>207</v>
      </c>
      <c r="C32" s="43" t="s">
        <v>182</v>
      </c>
      <c r="D32" s="35">
        <v>1.6</v>
      </c>
      <c r="E32" s="35">
        <v>1.6</v>
      </c>
      <c r="F32" s="34">
        <f t="shared" si="0"/>
        <v>100</v>
      </c>
    </row>
    <row r="33" spans="1:6" s="14" customFormat="1" ht="41.4" customHeight="1" x14ac:dyDescent="0.25">
      <c r="A33" s="13">
        <v>25</v>
      </c>
      <c r="B33" s="43" t="s">
        <v>208</v>
      </c>
      <c r="C33" s="43" t="s">
        <v>199</v>
      </c>
      <c r="D33" s="35">
        <v>0</v>
      </c>
      <c r="E33" s="35">
        <v>16.2</v>
      </c>
      <c r="F33" s="44"/>
    </row>
    <row r="34" spans="1:6" s="14" customFormat="1" ht="43.2" x14ac:dyDescent="0.25">
      <c r="A34" s="13">
        <v>26</v>
      </c>
      <c r="B34" s="30" t="s">
        <v>0</v>
      </c>
      <c r="C34" s="36" t="s">
        <v>9</v>
      </c>
      <c r="D34" s="35">
        <f>D41+D35+D36+D40+D42+D45</f>
        <v>149567.6</v>
      </c>
      <c r="E34" s="35">
        <f>E41+E35+E36+E40+E42+E45</f>
        <v>157635.79999999999</v>
      </c>
      <c r="F34" s="34">
        <f t="shared" si="0"/>
        <v>105.39435011325982</v>
      </c>
    </row>
    <row r="35" spans="1:6" s="14" customFormat="1" ht="72" x14ac:dyDescent="0.25">
      <c r="A35" s="13">
        <v>27</v>
      </c>
      <c r="B35" s="30" t="s">
        <v>43</v>
      </c>
      <c r="C35" s="36" t="s">
        <v>26</v>
      </c>
      <c r="D35" s="35">
        <v>85326.6</v>
      </c>
      <c r="E35" s="35">
        <v>90001.600000000006</v>
      </c>
      <c r="F35" s="34">
        <f t="shared" si="0"/>
        <v>105.47894794823654</v>
      </c>
    </row>
    <row r="36" spans="1:6" s="14" customFormat="1" ht="28.8" x14ac:dyDescent="0.25">
      <c r="A36" s="13">
        <v>28</v>
      </c>
      <c r="B36" s="30" t="s">
        <v>51</v>
      </c>
      <c r="C36" s="36" t="s">
        <v>52</v>
      </c>
      <c r="D36" s="35">
        <f>D37+D38+D39</f>
        <v>48750</v>
      </c>
      <c r="E36" s="35">
        <f>E37+E38+E39</f>
        <v>51962.3</v>
      </c>
      <c r="F36" s="34">
        <f t="shared" si="0"/>
        <v>106.58933333333334</v>
      </c>
    </row>
    <row r="37" spans="1:6" s="14" customFormat="1" ht="57.6" x14ac:dyDescent="0.25">
      <c r="A37" s="13">
        <v>29</v>
      </c>
      <c r="B37" s="30" t="s">
        <v>53</v>
      </c>
      <c r="C37" s="38" t="s">
        <v>125</v>
      </c>
      <c r="D37" s="35">
        <v>12006.2</v>
      </c>
      <c r="E37" s="35">
        <v>14455.3</v>
      </c>
      <c r="F37" s="34">
        <f t="shared" si="0"/>
        <v>120.39862737585581</v>
      </c>
    </row>
    <row r="38" spans="1:6" s="14" customFormat="1" ht="43.2" x14ac:dyDescent="0.25">
      <c r="A38" s="13">
        <v>30</v>
      </c>
      <c r="B38" s="30" t="s">
        <v>55</v>
      </c>
      <c r="C38" s="39" t="s">
        <v>63</v>
      </c>
      <c r="D38" s="35">
        <v>35000</v>
      </c>
      <c r="E38" s="35">
        <v>35000</v>
      </c>
      <c r="F38" s="34">
        <f t="shared" si="0"/>
        <v>100</v>
      </c>
    </row>
    <row r="39" spans="1:6" s="14" customFormat="1" ht="43.2" x14ac:dyDescent="0.25">
      <c r="A39" s="13">
        <v>31</v>
      </c>
      <c r="B39" s="30" t="s">
        <v>54</v>
      </c>
      <c r="C39" s="39" t="s">
        <v>61</v>
      </c>
      <c r="D39" s="35">
        <v>1743.8</v>
      </c>
      <c r="E39" s="35">
        <v>2507</v>
      </c>
      <c r="F39" s="34">
        <f t="shared" si="0"/>
        <v>143.76648698245211</v>
      </c>
    </row>
    <row r="40" spans="1:6" s="14" customFormat="1" ht="100.8" x14ac:dyDescent="0.25">
      <c r="A40" s="13">
        <v>32</v>
      </c>
      <c r="B40" s="30" t="s">
        <v>81</v>
      </c>
      <c r="C40" s="36" t="s">
        <v>80</v>
      </c>
      <c r="D40" s="35">
        <v>858.3</v>
      </c>
      <c r="E40" s="35">
        <v>854.8</v>
      </c>
      <c r="F40" s="34">
        <f t="shared" si="0"/>
        <v>99.592217173482467</v>
      </c>
    </row>
    <row r="41" spans="1:6" s="14" customFormat="1" ht="43.2" x14ac:dyDescent="0.25">
      <c r="A41" s="13">
        <v>33</v>
      </c>
      <c r="B41" s="30" t="s">
        <v>41</v>
      </c>
      <c r="C41" s="36" t="s">
        <v>19</v>
      </c>
      <c r="D41" s="35">
        <v>168.1</v>
      </c>
      <c r="E41" s="35">
        <v>168.1</v>
      </c>
      <c r="F41" s="34">
        <f t="shared" si="0"/>
        <v>100</v>
      </c>
    </row>
    <row r="42" spans="1:6" s="14" customFormat="1" ht="72" x14ac:dyDescent="0.25">
      <c r="A42" s="13">
        <v>34</v>
      </c>
      <c r="B42" s="30" t="s">
        <v>95</v>
      </c>
      <c r="C42" s="36" t="s">
        <v>153</v>
      </c>
      <c r="D42" s="35">
        <f>D43+D44</f>
        <v>8115.7</v>
      </c>
      <c r="E42" s="35">
        <f>E43+E44</f>
        <v>8115.7</v>
      </c>
      <c r="F42" s="34">
        <f t="shared" si="0"/>
        <v>100</v>
      </c>
    </row>
    <row r="43" spans="1:6" s="14" customFormat="1" ht="100.8" x14ac:dyDescent="0.25">
      <c r="A43" s="13">
        <v>35</v>
      </c>
      <c r="B43" s="30" t="s">
        <v>82</v>
      </c>
      <c r="C43" s="39" t="s">
        <v>94</v>
      </c>
      <c r="D43" s="35">
        <v>8065.4</v>
      </c>
      <c r="E43" s="35">
        <v>8065.4</v>
      </c>
      <c r="F43" s="34">
        <f t="shared" si="0"/>
        <v>100</v>
      </c>
    </row>
    <row r="44" spans="1:6" s="14" customFormat="1" ht="86.4" x14ac:dyDescent="0.25">
      <c r="A44" s="13">
        <v>36</v>
      </c>
      <c r="B44" s="30" t="s">
        <v>200</v>
      </c>
      <c r="C44" s="39" t="s">
        <v>183</v>
      </c>
      <c r="D44" s="35">
        <v>50.3</v>
      </c>
      <c r="E44" s="35">
        <v>50.3</v>
      </c>
      <c r="F44" s="34">
        <f t="shared" si="0"/>
        <v>100</v>
      </c>
    </row>
    <row r="45" spans="1:6" s="14" customFormat="1" ht="86.4" x14ac:dyDescent="0.25">
      <c r="A45" s="13">
        <v>37</v>
      </c>
      <c r="B45" s="30" t="s">
        <v>115</v>
      </c>
      <c r="C45" s="36" t="s">
        <v>114</v>
      </c>
      <c r="D45" s="35">
        <f>D47+D46+D48</f>
        <v>6348.9</v>
      </c>
      <c r="E45" s="35">
        <f>E47+E46+E48</f>
        <v>6533.3</v>
      </c>
      <c r="F45" s="34">
        <f t="shared" si="0"/>
        <v>102.90444013923673</v>
      </c>
    </row>
    <row r="46" spans="1:6" s="14" customFormat="1" ht="129.6" x14ac:dyDescent="0.25">
      <c r="A46" s="13">
        <v>38</v>
      </c>
      <c r="B46" s="30" t="s">
        <v>191</v>
      </c>
      <c r="C46" s="39" t="s">
        <v>190</v>
      </c>
      <c r="D46" s="35">
        <v>2300</v>
      </c>
      <c r="E46" s="35">
        <v>2300</v>
      </c>
      <c r="F46" s="34">
        <f t="shared" si="0"/>
        <v>100</v>
      </c>
    </row>
    <row r="47" spans="1:6" s="14" customFormat="1" ht="144" x14ac:dyDescent="0.25">
      <c r="A47" s="13">
        <v>39</v>
      </c>
      <c r="B47" s="30" t="s">
        <v>116</v>
      </c>
      <c r="C47" s="39" t="s">
        <v>142</v>
      </c>
      <c r="D47" s="35">
        <v>2548.9</v>
      </c>
      <c r="E47" s="35">
        <v>2733.3</v>
      </c>
      <c r="F47" s="34">
        <f t="shared" si="0"/>
        <v>107.23449331083998</v>
      </c>
    </row>
    <row r="48" spans="1:6" s="14" customFormat="1" ht="144" x14ac:dyDescent="0.25">
      <c r="A48" s="13">
        <v>40</v>
      </c>
      <c r="B48" s="30" t="s">
        <v>189</v>
      </c>
      <c r="C48" s="39" t="s">
        <v>192</v>
      </c>
      <c r="D48" s="35">
        <v>1500</v>
      </c>
      <c r="E48" s="35">
        <v>1500</v>
      </c>
      <c r="F48" s="34">
        <f t="shared" si="0"/>
        <v>100</v>
      </c>
    </row>
    <row r="49" spans="1:6" s="14" customFormat="1" ht="14.4" x14ac:dyDescent="0.25">
      <c r="A49" s="13">
        <v>41</v>
      </c>
      <c r="B49" s="30" t="s">
        <v>1</v>
      </c>
      <c r="C49" s="36" t="s">
        <v>10</v>
      </c>
      <c r="D49" s="35">
        <f>D50</f>
        <v>25356</v>
      </c>
      <c r="E49" s="35">
        <f>E50</f>
        <v>24460.3</v>
      </c>
      <c r="F49" s="34">
        <f t="shared" si="0"/>
        <v>96.467502760687807</v>
      </c>
    </row>
    <row r="50" spans="1:6" s="14" customFormat="1" ht="14.4" x14ac:dyDescent="0.25">
      <c r="A50" s="13">
        <v>42</v>
      </c>
      <c r="B50" s="30" t="s">
        <v>100</v>
      </c>
      <c r="C50" s="36" t="s">
        <v>99</v>
      </c>
      <c r="D50" s="35">
        <v>25356</v>
      </c>
      <c r="E50" s="35">
        <v>24460.3</v>
      </c>
      <c r="F50" s="34">
        <f t="shared" si="0"/>
        <v>96.467502760687807</v>
      </c>
    </row>
    <row r="51" spans="1:6" s="14" customFormat="1" ht="28.8" x14ac:dyDescent="0.25">
      <c r="A51" s="13">
        <v>43</v>
      </c>
      <c r="B51" s="30" t="s">
        <v>12</v>
      </c>
      <c r="C51" s="36" t="s">
        <v>76</v>
      </c>
      <c r="D51" s="35">
        <f>D52</f>
        <v>30426.2</v>
      </c>
      <c r="E51" s="35">
        <f>E52</f>
        <v>30888.5</v>
      </c>
      <c r="F51" s="34">
        <f t="shared" si="0"/>
        <v>101.51941418908703</v>
      </c>
    </row>
    <row r="52" spans="1:6" s="14" customFormat="1" ht="28.8" x14ac:dyDescent="0.25">
      <c r="A52" s="13">
        <v>44</v>
      </c>
      <c r="B52" s="30" t="s">
        <v>92</v>
      </c>
      <c r="C52" s="36" t="s">
        <v>147</v>
      </c>
      <c r="D52" s="35">
        <f>D53+D54</f>
        <v>30426.2</v>
      </c>
      <c r="E52" s="35">
        <f>E53+E54</f>
        <v>30888.5</v>
      </c>
      <c r="F52" s="34">
        <f t="shared" si="0"/>
        <v>101.51941418908703</v>
      </c>
    </row>
    <row r="53" spans="1:6" s="14" customFormat="1" ht="28.8" x14ac:dyDescent="0.25">
      <c r="A53" s="13">
        <v>45</v>
      </c>
      <c r="B53" s="30" t="s">
        <v>93</v>
      </c>
      <c r="C53" s="39" t="s">
        <v>146</v>
      </c>
      <c r="D53" s="35">
        <v>30169.9</v>
      </c>
      <c r="E53" s="35">
        <v>30632.2</v>
      </c>
      <c r="F53" s="34">
        <f t="shared" si="0"/>
        <v>101.53232195002305</v>
      </c>
    </row>
    <row r="54" spans="1:6" s="14" customFormat="1" ht="57.6" x14ac:dyDescent="0.25">
      <c r="A54" s="13">
        <v>46</v>
      </c>
      <c r="B54" s="30" t="s">
        <v>167</v>
      </c>
      <c r="C54" s="39" t="s">
        <v>166</v>
      </c>
      <c r="D54" s="35">
        <v>256.3</v>
      </c>
      <c r="E54" s="35">
        <v>256.3</v>
      </c>
      <c r="F54" s="34">
        <f t="shared" si="0"/>
        <v>100</v>
      </c>
    </row>
    <row r="55" spans="1:6" s="14" customFormat="1" ht="28.8" x14ac:dyDescent="0.25">
      <c r="A55" s="13">
        <v>47</v>
      </c>
      <c r="B55" s="30" t="s">
        <v>2</v>
      </c>
      <c r="C55" s="36" t="s">
        <v>11</v>
      </c>
      <c r="D55" s="35">
        <f>D57+D58+D56</f>
        <v>85548.800000000003</v>
      </c>
      <c r="E55" s="35">
        <f>E57+E58+E56</f>
        <v>82751</v>
      </c>
      <c r="F55" s="34">
        <f t="shared" si="0"/>
        <v>96.729585920550605</v>
      </c>
    </row>
    <row r="56" spans="1:6" s="14" customFormat="1" ht="28.8" x14ac:dyDescent="0.25">
      <c r="A56" s="13">
        <v>48</v>
      </c>
      <c r="B56" s="30" t="s">
        <v>136</v>
      </c>
      <c r="C56" s="36" t="s">
        <v>135</v>
      </c>
      <c r="D56" s="35">
        <v>183.3</v>
      </c>
      <c r="E56" s="35">
        <v>183.3</v>
      </c>
      <c r="F56" s="34">
        <f t="shared" si="0"/>
        <v>100</v>
      </c>
    </row>
    <row r="57" spans="1:6" s="14" customFormat="1" ht="86.4" x14ac:dyDescent="0.25">
      <c r="A57" s="13">
        <v>49</v>
      </c>
      <c r="B57" s="30" t="s">
        <v>44</v>
      </c>
      <c r="C57" s="36" t="s">
        <v>29</v>
      </c>
      <c r="D57" s="35">
        <v>32337.1</v>
      </c>
      <c r="E57" s="35">
        <v>27890.3</v>
      </c>
      <c r="F57" s="34">
        <f t="shared" si="0"/>
        <v>86.248612275064858</v>
      </c>
    </row>
    <row r="58" spans="1:6" s="14" customFormat="1" ht="43.2" x14ac:dyDescent="0.25">
      <c r="A58" s="13">
        <v>50</v>
      </c>
      <c r="B58" s="30" t="s">
        <v>42</v>
      </c>
      <c r="C58" s="36" t="s">
        <v>154</v>
      </c>
      <c r="D58" s="35">
        <v>53028.4</v>
      </c>
      <c r="E58" s="35">
        <v>54677.4</v>
      </c>
      <c r="F58" s="34">
        <f t="shared" si="0"/>
        <v>103.10965444931395</v>
      </c>
    </row>
    <row r="59" spans="1:6" s="14" customFormat="1" ht="14.4" x14ac:dyDescent="0.25">
      <c r="A59" s="13">
        <v>51</v>
      </c>
      <c r="B59" s="30" t="s">
        <v>3</v>
      </c>
      <c r="C59" s="36" t="s">
        <v>13</v>
      </c>
      <c r="D59" s="35">
        <v>3017.5</v>
      </c>
      <c r="E59" s="35">
        <v>12987.9</v>
      </c>
      <c r="F59" s="34">
        <f t="shared" si="0"/>
        <v>430.41922120961055</v>
      </c>
    </row>
    <row r="60" spans="1:6" s="14" customFormat="1" ht="14.4" x14ac:dyDescent="0.25">
      <c r="A60" s="13">
        <v>52</v>
      </c>
      <c r="B60" s="30" t="s">
        <v>168</v>
      </c>
      <c r="C60" s="43" t="s">
        <v>169</v>
      </c>
      <c r="D60" s="35">
        <v>1310.0999999999999</v>
      </c>
      <c r="E60" s="35">
        <v>1362.6</v>
      </c>
      <c r="F60" s="34">
        <f t="shared" si="0"/>
        <v>104.00732768490954</v>
      </c>
    </row>
    <row r="61" spans="1:6" s="14" customFormat="1" ht="14.4" x14ac:dyDescent="0.25">
      <c r="A61" s="13">
        <v>53</v>
      </c>
      <c r="B61" s="30" t="s">
        <v>4</v>
      </c>
      <c r="C61" s="36" t="s">
        <v>14</v>
      </c>
      <c r="D61" s="35">
        <f>D62+D122+D123+D124</f>
        <v>4103895.4999999995</v>
      </c>
      <c r="E61" s="35">
        <f>E62+E122+E123+E124</f>
        <v>4130597.8000000003</v>
      </c>
      <c r="F61" s="34">
        <f t="shared" si="0"/>
        <v>100.65065740587207</v>
      </c>
    </row>
    <row r="62" spans="1:6" s="14" customFormat="1" ht="28.8" x14ac:dyDescent="0.25">
      <c r="A62" s="13">
        <v>54</v>
      </c>
      <c r="B62" s="30" t="s">
        <v>30</v>
      </c>
      <c r="C62" s="36" t="s">
        <v>31</v>
      </c>
      <c r="D62" s="35">
        <f>D63+D96+D68+D113</f>
        <v>3784371.7999999993</v>
      </c>
      <c r="E62" s="35">
        <f>E63+E96+E68+E113</f>
        <v>3811112.2</v>
      </c>
      <c r="F62" s="34">
        <f t="shared" si="0"/>
        <v>100.7066007626418</v>
      </c>
    </row>
    <row r="63" spans="1:6" s="14" customFormat="1" ht="30" x14ac:dyDescent="0.25">
      <c r="A63" s="13">
        <v>55</v>
      </c>
      <c r="B63" s="30" t="s">
        <v>90</v>
      </c>
      <c r="C63" s="40" t="s">
        <v>91</v>
      </c>
      <c r="D63" s="35">
        <f>D64+D65+D66+D67</f>
        <v>1071998.2</v>
      </c>
      <c r="E63" s="35">
        <f>E64+E65+E66+E67</f>
        <v>1071998.2</v>
      </c>
      <c r="F63" s="34">
        <f t="shared" si="0"/>
        <v>100</v>
      </c>
    </row>
    <row r="64" spans="1:6" s="14" customFormat="1" ht="43.2" x14ac:dyDescent="0.25">
      <c r="A64" s="13">
        <v>56</v>
      </c>
      <c r="B64" s="30" t="s">
        <v>85</v>
      </c>
      <c r="C64" s="36" t="s">
        <v>89</v>
      </c>
      <c r="D64" s="35">
        <v>210462</v>
      </c>
      <c r="E64" s="35">
        <v>210462</v>
      </c>
      <c r="F64" s="34">
        <f t="shared" si="0"/>
        <v>100</v>
      </c>
    </row>
    <row r="65" spans="1:6" s="14" customFormat="1" ht="28.8" x14ac:dyDescent="0.25">
      <c r="A65" s="13">
        <v>57</v>
      </c>
      <c r="B65" s="30" t="s">
        <v>101</v>
      </c>
      <c r="C65" s="36" t="s">
        <v>155</v>
      </c>
      <c r="D65" s="35">
        <v>810136</v>
      </c>
      <c r="E65" s="35">
        <v>810136</v>
      </c>
      <c r="F65" s="34">
        <f t="shared" si="0"/>
        <v>100</v>
      </c>
    </row>
    <row r="66" spans="1:6" s="14" customFormat="1" ht="43.2" x14ac:dyDescent="0.25">
      <c r="A66" s="13">
        <v>58</v>
      </c>
      <c r="B66" s="30" t="s">
        <v>185</v>
      </c>
      <c r="C66" s="36" t="s">
        <v>184</v>
      </c>
      <c r="D66" s="35">
        <v>50000</v>
      </c>
      <c r="E66" s="35">
        <v>50000</v>
      </c>
      <c r="F66" s="34">
        <f t="shared" si="0"/>
        <v>100</v>
      </c>
    </row>
    <row r="67" spans="1:6" s="14" customFormat="1" ht="28.8" x14ac:dyDescent="0.25">
      <c r="A67" s="13">
        <v>59</v>
      </c>
      <c r="B67" s="30" t="s">
        <v>188</v>
      </c>
      <c r="C67" s="36" t="s">
        <v>187</v>
      </c>
      <c r="D67" s="35">
        <v>1400.2</v>
      </c>
      <c r="E67" s="35">
        <v>1400.2</v>
      </c>
      <c r="F67" s="34">
        <f t="shared" si="0"/>
        <v>100</v>
      </c>
    </row>
    <row r="68" spans="1:6" s="14" customFormat="1" ht="28.8" x14ac:dyDescent="0.25">
      <c r="A68" s="13">
        <v>60</v>
      </c>
      <c r="B68" s="30" t="s">
        <v>102</v>
      </c>
      <c r="C68" s="36" t="s">
        <v>103</v>
      </c>
      <c r="D68" s="35">
        <f>D69+D76+D77+D78+D79+D73+D74+D75</f>
        <v>763920.7</v>
      </c>
      <c r="E68" s="35">
        <f>E69+E76+E77+E78+E79+E73+E74+E75</f>
        <v>754031.70000000007</v>
      </c>
      <c r="F68" s="34">
        <f t="shared" si="0"/>
        <v>98.705493907940991</v>
      </c>
    </row>
    <row r="69" spans="1:6" s="14" customFormat="1" ht="28.8" x14ac:dyDescent="0.25">
      <c r="A69" s="13">
        <v>61</v>
      </c>
      <c r="B69" s="30" t="s">
        <v>104</v>
      </c>
      <c r="C69" s="36" t="s">
        <v>105</v>
      </c>
      <c r="D69" s="35">
        <f>D70+D71+D72</f>
        <v>567474.29999999993</v>
      </c>
      <c r="E69" s="35">
        <f>E70+E71+E72</f>
        <v>559262.6</v>
      </c>
      <c r="F69" s="34">
        <f t="shared" si="0"/>
        <v>98.552938873178931</v>
      </c>
    </row>
    <row r="70" spans="1:6" s="14" customFormat="1" ht="129.6" x14ac:dyDescent="0.25">
      <c r="A70" s="13">
        <v>62</v>
      </c>
      <c r="B70" s="30" t="s">
        <v>104</v>
      </c>
      <c r="C70" s="39" t="s">
        <v>134</v>
      </c>
      <c r="D70" s="35">
        <v>119901.1</v>
      </c>
      <c r="E70" s="35">
        <v>111689.5</v>
      </c>
      <c r="F70" s="34">
        <f t="shared" si="0"/>
        <v>93.151355575553524</v>
      </c>
    </row>
    <row r="71" spans="1:6" s="14" customFormat="1" ht="158.4" x14ac:dyDescent="0.25">
      <c r="A71" s="13">
        <v>63</v>
      </c>
      <c r="B71" s="30" t="s">
        <v>104</v>
      </c>
      <c r="C71" s="39" t="s">
        <v>178</v>
      </c>
      <c r="D71" s="35">
        <v>321520.09999999998</v>
      </c>
      <c r="E71" s="35">
        <v>321520.09999999998</v>
      </c>
      <c r="F71" s="34">
        <f t="shared" si="0"/>
        <v>100</v>
      </c>
    </row>
    <row r="72" spans="1:6" s="14" customFormat="1" ht="100.8" x14ac:dyDescent="0.25">
      <c r="A72" s="13">
        <v>64</v>
      </c>
      <c r="B72" s="30" t="s">
        <v>104</v>
      </c>
      <c r="C72" s="39" t="s">
        <v>113</v>
      </c>
      <c r="D72" s="35">
        <v>126053.1</v>
      </c>
      <c r="E72" s="35">
        <v>126053</v>
      </c>
      <c r="F72" s="34">
        <f t="shared" si="0"/>
        <v>99.999920668353255</v>
      </c>
    </row>
    <row r="73" spans="1:6" s="14" customFormat="1" ht="100.8" x14ac:dyDescent="0.25">
      <c r="A73" s="13">
        <v>65</v>
      </c>
      <c r="B73" s="30" t="s">
        <v>117</v>
      </c>
      <c r="C73" s="36" t="s">
        <v>118</v>
      </c>
      <c r="D73" s="35">
        <v>54553.2</v>
      </c>
      <c r="E73" s="35">
        <v>54553.2</v>
      </c>
      <c r="F73" s="34">
        <f t="shared" si="0"/>
        <v>100</v>
      </c>
    </row>
    <row r="74" spans="1:6" s="14" customFormat="1" ht="86.4" x14ac:dyDescent="0.25">
      <c r="A74" s="13">
        <v>66</v>
      </c>
      <c r="B74" s="30" t="s">
        <v>119</v>
      </c>
      <c r="C74" s="36" t="s">
        <v>120</v>
      </c>
      <c r="D74" s="35">
        <v>3278.8</v>
      </c>
      <c r="E74" s="35">
        <v>3278.8</v>
      </c>
      <c r="F74" s="34">
        <f t="shared" ref="F74:F125" si="1">E74/D74*100</f>
        <v>100</v>
      </c>
    </row>
    <row r="75" spans="1:6" s="14" customFormat="1" ht="57.6" x14ac:dyDescent="0.25">
      <c r="A75" s="13">
        <v>67</v>
      </c>
      <c r="B75" s="30" t="s">
        <v>127</v>
      </c>
      <c r="C75" s="36" t="s">
        <v>126</v>
      </c>
      <c r="D75" s="35">
        <v>238</v>
      </c>
      <c r="E75" s="35">
        <v>238</v>
      </c>
      <c r="F75" s="34">
        <f t="shared" si="1"/>
        <v>100</v>
      </c>
    </row>
    <row r="76" spans="1:6" s="14" customFormat="1" ht="28.8" x14ac:dyDescent="0.25">
      <c r="A76" s="13">
        <v>68</v>
      </c>
      <c r="B76" s="30" t="s">
        <v>106</v>
      </c>
      <c r="C76" s="36" t="s">
        <v>107</v>
      </c>
      <c r="D76" s="35">
        <v>4510.2</v>
      </c>
      <c r="E76" s="35">
        <v>3873.4</v>
      </c>
      <c r="F76" s="34">
        <f t="shared" si="1"/>
        <v>85.880892199902448</v>
      </c>
    </row>
    <row r="77" spans="1:6" s="14" customFormat="1" ht="30" x14ac:dyDescent="0.25">
      <c r="A77" s="13">
        <v>69</v>
      </c>
      <c r="B77" s="30" t="s">
        <v>108</v>
      </c>
      <c r="C77" s="41" t="s">
        <v>156</v>
      </c>
      <c r="D77" s="35">
        <v>33747</v>
      </c>
      <c r="E77" s="35">
        <v>33747</v>
      </c>
      <c r="F77" s="34">
        <f t="shared" si="1"/>
        <v>100</v>
      </c>
    </row>
    <row r="78" spans="1:6" s="14" customFormat="1" ht="30" x14ac:dyDescent="0.25">
      <c r="A78" s="13">
        <v>70</v>
      </c>
      <c r="B78" s="30" t="s">
        <v>109</v>
      </c>
      <c r="C78" s="41" t="s">
        <v>110</v>
      </c>
      <c r="D78" s="35">
        <v>712.4</v>
      </c>
      <c r="E78" s="35">
        <v>712.4</v>
      </c>
      <c r="F78" s="34">
        <f t="shared" si="1"/>
        <v>100</v>
      </c>
    </row>
    <row r="79" spans="1:6" s="14" customFormat="1" ht="14.4" x14ac:dyDescent="0.25">
      <c r="A79" s="13">
        <v>71</v>
      </c>
      <c r="B79" s="30" t="s">
        <v>111</v>
      </c>
      <c r="C79" s="36" t="s">
        <v>112</v>
      </c>
      <c r="D79" s="35">
        <f>D80+D81+D82+D83+D84+D85+D86+D87+D88+D89+D90+D91+D92+D93+D94+D95</f>
        <v>99406.799999999988</v>
      </c>
      <c r="E79" s="35">
        <f>E80+E81+E82+E83+E84+E85+E86+E87+E88+E89+E90+E91+E92+E93+E94+E95</f>
        <v>98366.3</v>
      </c>
      <c r="F79" s="34">
        <f t="shared" si="1"/>
        <v>98.953290921747822</v>
      </c>
    </row>
    <row r="80" spans="1:6" s="14" customFormat="1" ht="72" x14ac:dyDescent="0.25">
      <c r="A80" s="13">
        <v>72</v>
      </c>
      <c r="B80" s="30" t="s">
        <v>111</v>
      </c>
      <c r="C80" s="39" t="s">
        <v>157</v>
      </c>
      <c r="D80" s="35">
        <v>43167</v>
      </c>
      <c r="E80" s="35">
        <v>43167</v>
      </c>
      <c r="F80" s="34">
        <f t="shared" si="1"/>
        <v>100</v>
      </c>
    </row>
    <row r="81" spans="1:6" s="14" customFormat="1" ht="86.4" x14ac:dyDescent="0.25">
      <c r="A81" s="13">
        <v>73</v>
      </c>
      <c r="B81" s="30" t="s">
        <v>111</v>
      </c>
      <c r="C81" s="39" t="s">
        <v>158</v>
      </c>
      <c r="D81" s="35">
        <v>27819.200000000001</v>
      </c>
      <c r="E81" s="35">
        <v>27819.1</v>
      </c>
      <c r="F81" s="34">
        <f t="shared" si="1"/>
        <v>99.999640536032658</v>
      </c>
    </row>
    <row r="82" spans="1:6" s="14" customFormat="1" ht="84.6" customHeight="1" x14ac:dyDescent="0.25">
      <c r="A82" s="13">
        <v>74</v>
      </c>
      <c r="B82" s="30" t="s">
        <v>111</v>
      </c>
      <c r="C82" s="39" t="s">
        <v>174</v>
      </c>
      <c r="D82" s="35">
        <v>420.3</v>
      </c>
      <c r="E82" s="35">
        <v>420.3</v>
      </c>
      <c r="F82" s="34">
        <f t="shared" si="1"/>
        <v>100</v>
      </c>
    </row>
    <row r="83" spans="1:6" s="14" customFormat="1" ht="57.6" x14ac:dyDescent="0.25">
      <c r="A83" s="13">
        <v>75</v>
      </c>
      <c r="B83" s="30" t="s">
        <v>111</v>
      </c>
      <c r="C83" s="39" t="s">
        <v>175</v>
      </c>
      <c r="D83" s="35">
        <v>133</v>
      </c>
      <c r="E83" s="35">
        <v>133</v>
      </c>
      <c r="F83" s="34">
        <f t="shared" si="1"/>
        <v>100</v>
      </c>
    </row>
    <row r="84" spans="1:6" s="14" customFormat="1" ht="72" x14ac:dyDescent="0.25">
      <c r="A84" s="13">
        <v>76</v>
      </c>
      <c r="B84" s="30" t="s">
        <v>111</v>
      </c>
      <c r="C84" s="39" t="s">
        <v>176</v>
      </c>
      <c r="D84" s="35">
        <v>824.5</v>
      </c>
      <c r="E84" s="35">
        <v>824.5</v>
      </c>
      <c r="F84" s="34">
        <f t="shared" si="1"/>
        <v>100</v>
      </c>
    </row>
    <row r="85" spans="1:6" s="14" customFormat="1" ht="72" x14ac:dyDescent="0.25">
      <c r="A85" s="13">
        <v>77</v>
      </c>
      <c r="B85" s="30" t="s">
        <v>111</v>
      </c>
      <c r="C85" s="39" t="s">
        <v>159</v>
      </c>
      <c r="D85" s="35">
        <v>1230.2</v>
      </c>
      <c r="E85" s="35">
        <v>1043.5</v>
      </c>
      <c r="F85" s="34">
        <f t="shared" si="1"/>
        <v>84.823605917736955</v>
      </c>
    </row>
    <row r="86" spans="1:6" s="14" customFormat="1" ht="72" x14ac:dyDescent="0.25">
      <c r="A86" s="13">
        <v>78</v>
      </c>
      <c r="B86" s="30" t="s">
        <v>111</v>
      </c>
      <c r="C86" s="38" t="s">
        <v>133</v>
      </c>
      <c r="D86" s="35">
        <v>130.4</v>
      </c>
      <c r="E86" s="35">
        <v>130.4</v>
      </c>
      <c r="F86" s="34">
        <f t="shared" si="1"/>
        <v>100</v>
      </c>
    </row>
    <row r="87" spans="1:6" s="14" customFormat="1" ht="57.6" x14ac:dyDescent="0.25">
      <c r="A87" s="13">
        <v>79</v>
      </c>
      <c r="B87" s="30" t="s">
        <v>111</v>
      </c>
      <c r="C87" s="38" t="s">
        <v>143</v>
      </c>
      <c r="D87" s="35">
        <v>650</v>
      </c>
      <c r="E87" s="35">
        <v>650</v>
      </c>
      <c r="F87" s="34">
        <f t="shared" si="1"/>
        <v>100</v>
      </c>
    </row>
    <row r="88" spans="1:6" s="14" customFormat="1" ht="133.19999999999999" customHeight="1" x14ac:dyDescent="0.25">
      <c r="A88" s="13">
        <v>80</v>
      </c>
      <c r="B88" s="30" t="s">
        <v>111</v>
      </c>
      <c r="C88" s="38" t="s">
        <v>170</v>
      </c>
      <c r="D88" s="35">
        <v>60</v>
      </c>
      <c r="E88" s="35">
        <v>0</v>
      </c>
      <c r="F88" s="34">
        <f t="shared" si="1"/>
        <v>0</v>
      </c>
    </row>
    <row r="89" spans="1:6" s="14" customFormat="1" ht="86.4" x14ac:dyDescent="0.25">
      <c r="A89" s="13">
        <v>81</v>
      </c>
      <c r="B89" s="30" t="s">
        <v>111</v>
      </c>
      <c r="C89" s="38" t="s">
        <v>177</v>
      </c>
      <c r="D89" s="35">
        <v>200</v>
      </c>
      <c r="E89" s="35">
        <v>200</v>
      </c>
      <c r="F89" s="34">
        <f t="shared" si="1"/>
        <v>100</v>
      </c>
    </row>
    <row r="90" spans="1:6" s="14" customFormat="1" ht="57.6" x14ac:dyDescent="0.25">
      <c r="A90" s="13">
        <v>82</v>
      </c>
      <c r="B90" s="30" t="s">
        <v>111</v>
      </c>
      <c r="C90" s="38" t="s">
        <v>171</v>
      </c>
      <c r="D90" s="35">
        <v>324.7</v>
      </c>
      <c r="E90" s="35">
        <v>324.7</v>
      </c>
      <c r="F90" s="34">
        <f t="shared" si="1"/>
        <v>100</v>
      </c>
    </row>
    <row r="91" spans="1:6" s="14" customFormat="1" ht="72" x14ac:dyDescent="0.25">
      <c r="A91" s="13">
        <v>83</v>
      </c>
      <c r="B91" s="30" t="s">
        <v>111</v>
      </c>
      <c r="C91" s="38" t="s">
        <v>172</v>
      </c>
      <c r="D91" s="35">
        <v>4162.1000000000004</v>
      </c>
      <c r="E91" s="35">
        <v>4162.1000000000004</v>
      </c>
      <c r="F91" s="34">
        <f t="shared" si="1"/>
        <v>100</v>
      </c>
    </row>
    <row r="92" spans="1:6" s="14" customFormat="1" ht="86.4" x14ac:dyDescent="0.25">
      <c r="A92" s="13">
        <v>84</v>
      </c>
      <c r="B92" s="30" t="s">
        <v>111</v>
      </c>
      <c r="C92" s="38" t="s">
        <v>179</v>
      </c>
      <c r="D92" s="35">
        <v>1520</v>
      </c>
      <c r="E92" s="35">
        <v>1520</v>
      </c>
      <c r="F92" s="34">
        <f t="shared" si="1"/>
        <v>100</v>
      </c>
    </row>
    <row r="93" spans="1:6" s="14" customFormat="1" ht="100.8" x14ac:dyDescent="0.25">
      <c r="A93" s="13">
        <v>85</v>
      </c>
      <c r="B93" s="30" t="s">
        <v>111</v>
      </c>
      <c r="C93" s="38" t="s">
        <v>180</v>
      </c>
      <c r="D93" s="35">
        <v>100</v>
      </c>
      <c r="E93" s="35">
        <v>100</v>
      </c>
      <c r="F93" s="34">
        <f t="shared" si="1"/>
        <v>100</v>
      </c>
    </row>
    <row r="94" spans="1:6" s="14" customFormat="1" ht="86.4" x14ac:dyDescent="0.25">
      <c r="A94" s="13">
        <v>86</v>
      </c>
      <c r="B94" s="30" t="s">
        <v>111</v>
      </c>
      <c r="C94" s="38" t="s">
        <v>186</v>
      </c>
      <c r="D94" s="35">
        <v>3603.4</v>
      </c>
      <c r="E94" s="35">
        <v>2809.7</v>
      </c>
      <c r="F94" s="34">
        <f t="shared" si="1"/>
        <v>77.973580507298664</v>
      </c>
    </row>
    <row r="95" spans="1:6" s="14" customFormat="1" ht="100.8" x14ac:dyDescent="0.25">
      <c r="A95" s="13">
        <v>87</v>
      </c>
      <c r="B95" s="30" t="s">
        <v>111</v>
      </c>
      <c r="C95" s="38" t="s">
        <v>194</v>
      </c>
      <c r="D95" s="35">
        <v>15062</v>
      </c>
      <c r="E95" s="35">
        <v>15062</v>
      </c>
      <c r="F95" s="34">
        <f t="shared" si="1"/>
        <v>100</v>
      </c>
    </row>
    <row r="96" spans="1:6" s="17" customFormat="1" ht="28.8" x14ac:dyDescent="0.25">
      <c r="A96" s="13">
        <v>88</v>
      </c>
      <c r="B96" s="30" t="s">
        <v>70</v>
      </c>
      <c r="C96" s="36" t="s">
        <v>160</v>
      </c>
      <c r="D96" s="35">
        <f>D97+D98+D107+D110+D109+D106+D108</f>
        <v>1327164.4999999998</v>
      </c>
      <c r="E96" s="35">
        <f>E97+E98+E107+E110+E109+E106+E108</f>
        <v>1323184</v>
      </c>
      <c r="F96" s="34">
        <f t="shared" si="1"/>
        <v>99.700074858843806</v>
      </c>
    </row>
    <row r="97" spans="1:6" s="17" customFormat="1" ht="43.2" x14ac:dyDescent="0.25">
      <c r="A97" s="13">
        <v>89</v>
      </c>
      <c r="B97" s="30" t="s">
        <v>71</v>
      </c>
      <c r="C97" s="36" t="s">
        <v>161</v>
      </c>
      <c r="D97" s="35">
        <v>20030.3</v>
      </c>
      <c r="E97" s="35">
        <v>18587.099999999999</v>
      </c>
      <c r="F97" s="34">
        <f t="shared" si="1"/>
        <v>92.794915702710384</v>
      </c>
    </row>
    <row r="98" spans="1:6" s="14" customFormat="1" ht="28.8" x14ac:dyDescent="0.25">
      <c r="A98" s="13">
        <v>90</v>
      </c>
      <c r="B98" s="30" t="s">
        <v>72</v>
      </c>
      <c r="C98" s="36" t="s">
        <v>25</v>
      </c>
      <c r="D98" s="35">
        <f>D99+D100+D101+D102+D103+D104+D105</f>
        <v>133705.9</v>
      </c>
      <c r="E98" s="35">
        <f>E99+E100+E101+E102+E103+E104+E105</f>
        <v>128889.5</v>
      </c>
      <c r="F98" s="34">
        <f t="shared" si="1"/>
        <v>96.397765543629717</v>
      </c>
    </row>
    <row r="99" spans="1:6" s="14" customFormat="1" ht="57.6" x14ac:dyDescent="0.25">
      <c r="A99" s="13">
        <v>91</v>
      </c>
      <c r="B99" s="30" t="s">
        <v>72</v>
      </c>
      <c r="C99" s="39" t="s">
        <v>86</v>
      </c>
      <c r="D99" s="35">
        <v>272</v>
      </c>
      <c r="E99" s="35">
        <v>272</v>
      </c>
      <c r="F99" s="34">
        <f t="shared" si="1"/>
        <v>100</v>
      </c>
    </row>
    <row r="100" spans="1:6" s="14" customFormat="1" ht="57.6" x14ac:dyDescent="0.25">
      <c r="A100" s="13">
        <v>92</v>
      </c>
      <c r="B100" s="30" t="s">
        <v>72</v>
      </c>
      <c r="C100" s="39" t="s">
        <v>47</v>
      </c>
      <c r="D100" s="35">
        <v>127142.7</v>
      </c>
      <c r="E100" s="35">
        <v>122326.39999999999</v>
      </c>
      <c r="F100" s="34">
        <f t="shared" si="1"/>
        <v>96.21189419447596</v>
      </c>
    </row>
    <row r="101" spans="1:6" s="14" customFormat="1" ht="72" x14ac:dyDescent="0.25">
      <c r="A101" s="13">
        <v>93</v>
      </c>
      <c r="B101" s="30" t="s">
        <v>72</v>
      </c>
      <c r="C101" s="38" t="s">
        <v>45</v>
      </c>
      <c r="D101" s="35">
        <v>0.2</v>
      </c>
      <c r="E101" s="35">
        <v>0.2</v>
      </c>
      <c r="F101" s="34">
        <f t="shared" si="1"/>
        <v>100</v>
      </c>
    </row>
    <row r="102" spans="1:6" s="14" customFormat="1" ht="43.2" x14ac:dyDescent="0.25">
      <c r="A102" s="13">
        <v>94</v>
      </c>
      <c r="B102" s="30" t="s">
        <v>72</v>
      </c>
      <c r="C102" s="38" t="s">
        <v>46</v>
      </c>
      <c r="D102" s="35">
        <v>142.5</v>
      </c>
      <c r="E102" s="35">
        <v>142.5</v>
      </c>
      <c r="F102" s="34">
        <f t="shared" si="1"/>
        <v>100</v>
      </c>
    </row>
    <row r="103" spans="1:6" s="14" customFormat="1" ht="100.8" x14ac:dyDescent="0.25">
      <c r="A103" s="13">
        <v>95</v>
      </c>
      <c r="B103" s="30" t="s">
        <v>72</v>
      </c>
      <c r="C103" s="38" t="s">
        <v>64</v>
      </c>
      <c r="D103" s="35">
        <v>0.2</v>
      </c>
      <c r="E103" s="35">
        <v>0.1</v>
      </c>
      <c r="F103" s="34">
        <f t="shared" si="1"/>
        <v>50</v>
      </c>
    </row>
    <row r="104" spans="1:6" s="14" customFormat="1" ht="57.6" x14ac:dyDescent="0.25">
      <c r="A104" s="13">
        <v>96</v>
      </c>
      <c r="B104" s="30" t="s">
        <v>72</v>
      </c>
      <c r="C104" s="38" t="s">
        <v>98</v>
      </c>
      <c r="D104" s="35">
        <v>2005.7</v>
      </c>
      <c r="E104" s="35">
        <v>2005.7</v>
      </c>
      <c r="F104" s="34">
        <f t="shared" si="1"/>
        <v>100</v>
      </c>
    </row>
    <row r="105" spans="1:6" s="14" customFormat="1" ht="86.4" x14ac:dyDescent="0.25">
      <c r="A105" s="13">
        <v>97</v>
      </c>
      <c r="B105" s="30" t="s">
        <v>72</v>
      </c>
      <c r="C105" s="38" t="s">
        <v>69</v>
      </c>
      <c r="D105" s="35">
        <v>4142.6000000000004</v>
      </c>
      <c r="E105" s="35">
        <v>4142.6000000000004</v>
      </c>
      <c r="F105" s="34">
        <f t="shared" si="1"/>
        <v>100</v>
      </c>
    </row>
    <row r="106" spans="1:6" s="14" customFormat="1" ht="57.6" x14ac:dyDescent="0.25">
      <c r="A106" s="13">
        <v>98</v>
      </c>
      <c r="B106" s="30" t="s">
        <v>96</v>
      </c>
      <c r="C106" s="38" t="s">
        <v>97</v>
      </c>
      <c r="D106" s="35">
        <v>78</v>
      </c>
      <c r="E106" s="35">
        <v>0</v>
      </c>
      <c r="F106" s="34">
        <f t="shared" si="1"/>
        <v>0</v>
      </c>
    </row>
    <row r="107" spans="1:6" s="14" customFormat="1" ht="28.8" x14ac:dyDescent="0.25">
      <c r="A107" s="13">
        <v>99</v>
      </c>
      <c r="B107" s="30" t="s">
        <v>73</v>
      </c>
      <c r="C107" s="36" t="s">
        <v>28</v>
      </c>
      <c r="D107" s="35">
        <v>32608.2</v>
      </c>
      <c r="E107" s="35">
        <v>32099</v>
      </c>
      <c r="F107" s="34">
        <f t="shared" si="1"/>
        <v>98.438429597463212</v>
      </c>
    </row>
    <row r="108" spans="1:6" s="14" customFormat="1" ht="43.2" x14ac:dyDescent="0.25">
      <c r="A108" s="13">
        <v>100</v>
      </c>
      <c r="B108" s="30" t="s">
        <v>129</v>
      </c>
      <c r="C108" s="36" t="s">
        <v>128</v>
      </c>
      <c r="D108" s="35">
        <v>148.5</v>
      </c>
      <c r="E108" s="35">
        <v>148.5</v>
      </c>
      <c r="F108" s="34">
        <f t="shared" si="1"/>
        <v>100</v>
      </c>
    </row>
    <row r="109" spans="1:6" s="14" customFormat="1" ht="28.8" x14ac:dyDescent="0.25">
      <c r="A109" s="13">
        <v>101</v>
      </c>
      <c r="B109" s="30" t="s">
        <v>88</v>
      </c>
      <c r="C109" s="36" t="s">
        <v>87</v>
      </c>
      <c r="D109" s="35">
        <v>1347.7</v>
      </c>
      <c r="E109" s="35">
        <v>615</v>
      </c>
      <c r="F109" s="34">
        <f t="shared" si="1"/>
        <v>45.633301179787786</v>
      </c>
    </row>
    <row r="110" spans="1:6" s="14" customFormat="1" ht="14.4" x14ac:dyDescent="0.25">
      <c r="A110" s="13">
        <v>102</v>
      </c>
      <c r="B110" s="30" t="s">
        <v>74</v>
      </c>
      <c r="C110" s="36" t="s">
        <v>22</v>
      </c>
      <c r="D110" s="35">
        <f>D111+D112</f>
        <v>1139245.8999999999</v>
      </c>
      <c r="E110" s="35">
        <f>E111+E112</f>
        <v>1142844.8999999999</v>
      </c>
      <c r="F110" s="34">
        <f t="shared" si="1"/>
        <v>100.31591072656043</v>
      </c>
    </row>
    <row r="111" spans="1:6" s="18" customFormat="1" ht="100.8" x14ac:dyDescent="0.25">
      <c r="A111" s="13">
        <v>103</v>
      </c>
      <c r="B111" s="30" t="s">
        <v>74</v>
      </c>
      <c r="C111" s="38" t="s">
        <v>162</v>
      </c>
      <c r="D111" s="35">
        <v>508602.4</v>
      </c>
      <c r="E111" s="35">
        <v>512201.4</v>
      </c>
      <c r="F111" s="34">
        <f t="shared" si="1"/>
        <v>100.70762544573128</v>
      </c>
    </row>
    <row r="112" spans="1:6" s="19" customFormat="1" ht="57.6" x14ac:dyDescent="0.25">
      <c r="A112" s="13">
        <v>104</v>
      </c>
      <c r="B112" s="30" t="s">
        <v>74</v>
      </c>
      <c r="C112" s="38" t="s">
        <v>65</v>
      </c>
      <c r="D112" s="35">
        <v>630643.5</v>
      </c>
      <c r="E112" s="35">
        <v>630643.5</v>
      </c>
      <c r="F112" s="34">
        <f t="shared" si="1"/>
        <v>100</v>
      </c>
    </row>
    <row r="113" spans="1:6" s="19" customFormat="1" ht="14.4" x14ac:dyDescent="0.25">
      <c r="A113" s="13">
        <v>105</v>
      </c>
      <c r="B113" s="30" t="s">
        <v>121</v>
      </c>
      <c r="C113" s="36" t="s">
        <v>122</v>
      </c>
      <c r="D113" s="35">
        <f>D116+D114+D115</f>
        <v>621288.4</v>
      </c>
      <c r="E113" s="35">
        <f>E116+E114+E115</f>
        <v>661898.30000000005</v>
      </c>
      <c r="F113" s="34">
        <f t="shared" si="1"/>
        <v>106.53640080838464</v>
      </c>
    </row>
    <row r="114" spans="1:6" s="19" customFormat="1" ht="57.6" x14ac:dyDescent="0.25">
      <c r="A114" s="13">
        <v>106</v>
      </c>
      <c r="B114" s="30" t="s">
        <v>131</v>
      </c>
      <c r="C114" s="36" t="s">
        <v>130</v>
      </c>
      <c r="D114" s="35">
        <v>42613.2</v>
      </c>
      <c r="E114" s="35">
        <v>39156.800000000003</v>
      </c>
      <c r="F114" s="34">
        <f t="shared" si="1"/>
        <v>91.888898275651684</v>
      </c>
    </row>
    <row r="115" spans="1:6" s="19" customFormat="1" ht="72" x14ac:dyDescent="0.25">
      <c r="A115" s="13">
        <v>107</v>
      </c>
      <c r="B115" s="30" t="s">
        <v>132</v>
      </c>
      <c r="C115" s="36" t="s">
        <v>149</v>
      </c>
      <c r="D115" s="35">
        <v>80000</v>
      </c>
      <c r="E115" s="35">
        <v>80000</v>
      </c>
      <c r="F115" s="34">
        <f t="shared" si="1"/>
        <v>100</v>
      </c>
    </row>
    <row r="116" spans="1:6" s="19" customFormat="1" ht="28.8" x14ac:dyDescent="0.25">
      <c r="A116" s="13">
        <v>108</v>
      </c>
      <c r="B116" s="30" t="s">
        <v>123</v>
      </c>
      <c r="C116" s="36" t="s">
        <v>163</v>
      </c>
      <c r="D116" s="35">
        <f>D117+D118+D119+D120+D121</f>
        <v>498675.20000000001</v>
      </c>
      <c r="E116" s="35">
        <f>E117+E118+E119+E120+E121</f>
        <v>542741.5</v>
      </c>
      <c r="F116" s="34">
        <f t="shared" si="1"/>
        <v>108.83667365050438</v>
      </c>
    </row>
    <row r="117" spans="1:6" s="19" customFormat="1" ht="86.4" x14ac:dyDescent="0.25">
      <c r="A117" s="13">
        <v>109</v>
      </c>
      <c r="B117" s="30" t="s">
        <v>123</v>
      </c>
      <c r="C117" s="39" t="s">
        <v>124</v>
      </c>
      <c r="D117" s="35">
        <v>64667.199999999997</v>
      </c>
      <c r="E117" s="35">
        <v>53286.8</v>
      </c>
      <c r="F117" s="34">
        <f t="shared" si="1"/>
        <v>82.401588440507709</v>
      </c>
    </row>
    <row r="118" spans="1:6" s="19" customFormat="1" ht="72" x14ac:dyDescent="0.25">
      <c r="A118" s="13">
        <v>110</v>
      </c>
      <c r="B118" s="30" t="s">
        <v>123</v>
      </c>
      <c r="C118" s="39" t="s">
        <v>144</v>
      </c>
      <c r="D118" s="35">
        <v>208125.5</v>
      </c>
      <c r="E118" s="35">
        <v>263680.8</v>
      </c>
      <c r="F118" s="34">
        <f t="shared" si="1"/>
        <v>126.69317310949401</v>
      </c>
    </row>
    <row r="119" spans="1:6" s="19" customFormat="1" ht="144" x14ac:dyDescent="0.25">
      <c r="A119" s="13">
        <v>111</v>
      </c>
      <c r="B119" s="30" t="s">
        <v>123</v>
      </c>
      <c r="C119" s="39" t="s">
        <v>173</v>
      </c>
      <c r="D119" s="35">
        <v>2081.3000000000002</v>
      </c>
      <c r="E119" s="35">
        <v>2081.3000000000002</v>
      </c>
      <c r="F119" s="34">
        <f t="shared" si="1"/>
        <v>100</v>
      </c>
    </row>
    <row r="120" spans="1:6" s="19" customFormat="1" ht="57.6" x14ac:dyDescent="0.25">
      <c r="A120" s="13">
        <v>112</v>
      </c>
      <c r="B120" s="30" t="s">
        <v>123</v>
      </c>
      <c r="C120" s="39" t="s">
        <v>181</v>
      </c>
      <c r="D120" s="35">
        <v>804.5</v>
      </c>
      <c r="E120" s="35">
        <v>695.9</v>
      </c>
      <c r="F120" s="34">
        <f t="shared" si="1"/>
        <v>86.500932256059656</v>
      </c>
    </row>
    <row r="121" spans="1:6" s="19" customFormat="1" ht="100.8" x14ac:dyDescent="0.25">
      <c r="A121" s="13">
        <v>113</v>
      </c>
      <c r="B121" s="30" t="s">
        <v>123</v>
      </c>
      <c r="C121" s="39" t="s">
        <v>193</v>
      </c>
      <c r="D121" s="35">
        <v>222996.7</v>
      </c>
      <c r="E121" s="35">
        <v>222996.7</v>
      </c>
      <c r="F121" s="34">
        <f t="shared" si="1"/>
        <v>100</v>
      </c>
    </row>
    <row r="122" spans="1:6" s="19" customFormat="1" ht="14.4" x14ac:dyDescent="0.25">
      <c r="A122" s="13">
        <v>114</v>
      </c>
      <c r="B122" s="30" t="s">
        <v>137</v>
      </c>
      <c r="C122" s="38" t="s">
        <v>138</v>
      </c>
      <c r="D122" s="35">
        <v>4317.5</v>
      </c>
      <c r="E122" s="35">
        <v>4417.5</v>
      </c>
      <c r="F122" s="34">
        <f t="shared" si="1"/>
        <v>102.31615518239722</v>
      </c>
    </row>
    <row r="123" spans="1:6" s="19" customFormat="1" ht="72" x14ac:dyDescent="0.25">
      <c r="A123" s="13">
        <v>115</v>
      </c>
      <c r="B123" s="30" t="s">
        <v>139</v>
      </c>
      <c r="C123" s="36" t="s">
        <v>145</v>
      </c>
      <c r="D123" s="35">
        <v>346305</v>
      </c>
      <c r="E123" s="35">
        <v>346305</v>
      </c>
      <c r="F123" s="34">
        <f t="shared" si="1"/>
        <v>100</v>
      </c>
    </row>
    <row r="124" spans="1:6" s="19" customFormat="1" ht="43.8" thickBot="1" x14ac:dyDescent="0.3">
      <c r="A124" s="13">
        <v>116</v>
      </c>
      <c r="B124" s="33" t="s">
        <v>140</v>
      </c>
      <c r="C124" s="42" t="s">
        <v>141</v>
      </c>
      <c r="D124" s="35">
        <v>-31098.799999999999</v>
      </c>
      <c r="E124" s="35">
        <v>-31236.9</v>
      </c>
      <c r="F124" s="34">
        <f t="shared" si="1"/>
        <v>100.44406858142436</v>
      </c>
    </row>
    <row r="125" spans="1:6" s="21" customFormat="1" thickBot="1" x14ac:dyDescent="0.3">
      <c r="A125" s="13">
        <v>117</v>
      </c>
      <c r="B125" s="20"/>
      <c r="C125" s="20" t="s">
        <v>21</v>
      </c>
      <c r="D125" s="35">
        <f>D61+D9</f>
        <v>7082358.7999999989</v>
      </c>
      <c r="E125" s="35">
        <f>E61+E9</f>
        <v>7196609.3000000007</v>
      </c>
      <c r="F125" s="34">
        <f t="shared" si="1"/>
        <v>101.61317017714498</v>
      </c>
    </row>
  </sheetData>
  <mergeCells count="7">
    <mergeCell ref="E6:F6"/>
    <mergeCell ref="C1:F1"/>
    <mergeCell ref="A4:F4"/>
    <mergeCell ref="A6:A7"/>
    <mergeCell ref="B6:B7"/>
    <mergeCell ref="C6:C7"/>
    <mergeCell ref="D6:D7"/>
  </mergeCells>
  <phoneticPr fontId="0" type="noConversion"/>
  <pageMargins left="0.9055118110236221" right="0.31496062992125984" top="0.31496062992125984" bottom="0.51181102362204722" header="0.31496062992125984" footer="0.31496062992125984"/>
  <pageSetup paperSize="9" scale="60" fitToWidth="5" fitToHeight="5" orientation="portrait" copies="2" r:id="rId1"/>
  <headerFooter alignWithMargins="0">
    <oddFooter>&amp;C&amp;"Liberation Serif,обычный"&amp;11страница &amp;P из &amp;N</oddFooter>
  </headerFooter>
  <rowBreaks count="1" manualBreakCount="1">
    <brk id="10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Лежнин Д.Г.</dc:creator>
  <cp:lastModifiedBy>Шмакова</cp:lastModifiedBy>
  <cp:lastPrinted>2021-12-16T03:09:05Z</cp:lastPrinted>
  <dcterms:created xsi:type="dcterms:W3CDTF">1996-10-08T23:32:33Z</dcterms:created>
  <dcterms:modified xsi:type="dcterms:W3CDTF">2022-04-22T10:39:10Z</dcterms:modified>
</cp:coreProperties>
</file>