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alipovasv\AppData\Local\Temp\0f263730-8ab9-496d-ab65-0dfc2724c703\"/>
    </mc:Choice>
  </mc:AlternateContent>
  <bookViews>
    <workbookView xWindow="0" yWindow="0" windowWidth="19200" windowHeight="11595"/>
  </bookViews>
  <sheets>
    <sheet name="ПМ (В РАБОТЕ)" sheetId="1" r:id="rId1"/>
  </sheets>
  <externalReferences>
    <externalReference r:id="rId2"/>
  </externalReferences>
  <definedNames>
    <definedName name="_xlnm.Print_Titles" localSheetId="0">'ПМ (В РАБОТЕ)'!$9:$9</definedName>
    <definedName name="_xlnm.Print_Area" localSheetId="0">'ПМ (В РАБОТЕ)'!$A$1:$G$382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 r="E13" i="1"/>
  <c r="E12" i="1"/>
  <c r="C92" i="1" l="1"/>
  <c r="C18" i="1"/>
  <c r="D11" i="1"/>
  <c r="C12" i="1"/>
  <c r="C13" i="1"/>
  <c r="C14" i="1"/>
  <c r="C15" i="1"/>
  <c r="C11" i="1"/>
  <c r="E364" i="1" l="1"/>
  <c r="C363" i="1"/>
  <c r="C339" i="1" s="1"/>
  <c r="D360" i="1"/>
  <c r="E359" i="1"/>
  <c r="D354" i="1"/>
  <c r="E354" i="1" s="1"/>
  <c r="C354" i="1"/>
  <c r="E348" i="1"/>
  <c r="D348" i="1"/>
  <c r="C348" i="1"/>
  <c r="E347" i="1"/>
  <c r="D342" i="1"/>
  <c r="C342" i="1"/>
  <c r="D341" i="1"/>
  <c r="C341" i="1"/>
  <c r="D340" i="1"/>
  <c r="E340" i="1" s="1"/>
  <c r="C340" i="1"/>
  <c r="E339" i="1"/>
  <c r="D339" i="1"/>
  <c r="E338" i="1"/>
  <c r="D338" i="1"/>
  <c r="C338" i="1"/>
  <c r="E337" i="1"/>
  <c r="D337" i="1"/>
  <c r="C337" i="1"/>
  <c r="E334" i="1"/>
  <c r="D329" i="1"/>
  <c r="E329" i="1" s="1"/>
  <c r="C329" i="1"/>
  <c r="E328" i="1"/>
  <c r="E323" i="1" s="1"/>
  <c r="D328" i="1"/>
  <c r="C328" i="1"/>
  <c r="E327" i="1"/>
  <c r="D327" i="1"/>
  <c r="C327" i="1"/>
  <c r="E326" i="1"/>
  <c r="D326" i="1"/>
  <c r="C326" i="1"/>
  <c r="E325" i="1"/>
  <c r="D325" i="1"/>
  <c r="C325" i="1"/>
  <c r="E324" i="1"/>
  <c r="D324" i="1"/>
  <c r="D323" i="1" s="1"/>
  <c r="C324" i="1"/>
  <c r="E320" i="1"/>
  <c r="C319" i="1"/>
  <c r="C316" i="1" s="1"/>
  <c r="D318" i="1"/>
  <c r="D316" i="1" s="1"/>
  <c r="E316" i="1" s="1"/>
  <c r="C313" i="1"/>
  <c r="C310" i="1" s="1"/>
  <c r="E310" i="1"/>
  <c r="D310" i="1"/>
  <c r="E308" i="1"/>
  <c r="C307" i="1"/>
  <c r="C304" i="1" s="1"/>
  <c r="D304" i="1"/>
  <c r="E298" i="1"/>
  <c r="D298" i="1"/>
  <c r="C298" i="1"/>
  <c r="E296" i="1"/>
  <c r="C295" i="1"/>
  <c r="C292" i="1" s="1"/>
  <c r="E292" i="1"/>
  <c r="D292" i="1"/>
  <c r="E286" i="1"/>
  <c r="D286" i="1"/>
  <c r="C286" i="1"/>
  <c r="E280" i="1"/>
  <c r="D280" i="1"/>
  <c r="C280" i="1"/>
  <c r="E278" i="1"/>
  <c r="D277" i="1"/>
  <c r="D274" i="1" s="1"/>
  <c r="C277" i="1"/>
  <c r="E276" i="1"/>
  <c r="C274" i="1"/>
  <c r="C271" i="1"/>
  <c r="C268" i="1" s="1"/>
  <c r="E268" i="1"/>
  <c r="D268" i="1"/>
  <c r="C265" i="1"/>
  <c r="C262" i="1" s="1"/>
  <c r="E262" i="1"/>
  <c r="D262" i="1"/>
  <c r="E260" i="1"/>
  <c r="D256" i="1"/>
  <c r="C256" i="1"/>
  <c r="E256" i="1" s="1"/>
  <c r="C253" i="1"/>
  <c r="C250" i="1" s="1"/>
  <c r="C252" i="1"/>
  <c r="D250" i="1"/>
  <c r="D249" i="1"/>
  <c r="E249" i="1" s="1"/>
  <c r="C249" i="1"/>
  <c r="D248" i="1"/>
  <c r="E248" i="1" s="1"/>
  <c r="C248" i="1"/>
  <c r="C246" i="1"/>
  <c r="D245" i="1"/>
  <c r="C245" i="1"/>
  <c r="E241" i="1"/>
  <c r="D237" i="1"/>
  <c r="C237" i="1"/>
  <c r="E237" i="1" s="1"/>
  <c r="D231" i="1"/>
  <c r="C231" i="1"/>
  <c r="D230" i="1"/>
  <c r="C230" i="1"/>
  <c r="D229" i="1"/>
  <c r="E229" i="1" s="1"/>
  <c r="C229" i="1"/>
  <c r="D228" i="1"/>
  <c r="D225" i="1" s="1"/>
  <c r="E225" i="1" s="1"/>
  <c r="C228" i="1"/>
  <c r="D227" i="1"/>
  <c r="C227" i="1"/>
  <c r="D226" i="1"/>
  <c r="C226" i="1"/>
  <c r="C225" i="1" s="1"/>
  <c r="E222" i="1"/>
  <c r="D218" i="1"/>
  <c r="C218" i="1"/>
  <c r="E216" i="1"/>
  <c r="E214" i="1"/>
  <c r="D212" i="1"/>
  <c r="E212" i="1" s="1"/>
  <c r="C212" i="1"/>
  <c r="D206" i="1"/>
  <c r="C206" i="1"/>
  <c r="D200" i="1"/>
  <c r="C200" i="1"/>
  <c r="D194" i="1"/>
  <c r="C194" i="1"/>
  <c r="D188" i="1"/>
  <c r="C188" i="1"/>
  <c r="E186" i="1"/>
  <c r="D182" i="1"/>
  <c r="E182" i="1" s="1"/>
  <c r="C182" i="1"/>
  <c r="D176" i="1"/>
  <c r="C176" i="1"/>
  <c r="D170" i="1"/>
  <c r="C170" i="1"/>
  <c r="D164" i="1"/>
  <c r="C164" i="1"/>
  <c r="D158" i="1"/>
  <c r="C158" i="1"/>
  <c r="E156" i="1"/>
  <c r="D152" i="1"/>
  <c r="E152" i="1" s="1"/>
  <c r="C152" i="1"/>
  <c r="E150" i="1"/>
  <c r="C149" i="1"/>
  <c r="D146" i="1"/>
  <c r="C146" i="1"/>
  <c r="E144" i="1"/>
  <c r="E140" i="1"/>
  <c r="D140" i="1"/>
  <c r="C140" i="1"/>
  <c r="C134" i="1"/>
  <c r="D128" i="1"/>
  <c r="C128" i="1"/>
  <c r="C125" i="1"/>
  <c r="C122" i="1" s="1"/>
  <c r="D116" i="1"/>
  <c r="C116" i="1"/>
  <c r="D115" i="1"/>
  <c r="C115" i="1"/>
  <c r="D114" i="1"/>
  <c r="C114" i="1"/>
  <c r="D113" i="1"/>
  <c r="D112" i="1"/>
  <c r="E112" i="1" s="1"/>
  <c r="C112" i="1"/>
  <c r="D111" i="1"/>
  <c r="C111" i="1"/>
  <c r="E107" i="1"/>
  <c r="D103" i="1"/>
  <c r="C103" i="1"/>
  <c r="E101" i="1"/>
  <c r="D100" i="1"/>
  <c r="E100" i="1" s="1"/>
  <c r="E99" i="1"/>
  <c r="C97" i="1"/>
  <c r="D96" i="1"/>
  <c r="C96" i="1"/>
  <c r="D95" i="1"/>
  <c r="C95" i="1"/>
  <c r="C94" i="1"/>
  <c r="D93" i="1"/>
  <c r="C93" i="1"/>
  <c r="D92" i="1"/>
  <c r="D84" i="1"/>
  <c r="C84" i="1"/>
  <c r="D78" i="1"/>
  <c r="C78" i="1"/>
  <c r="D72" i="1"/>
  <c r="C72" i="1"/>
  <c r="D66" i="1"/>
  <c r="C66" i="1"/>
  <c r="C65" i="1"/>
  <c r="C60" i="1" s="1"/>
  <c r="D60" i="1"/>
  <c r="D54" i="1"/>
  <c r="C54" i="1"/>
  <c r="D53" i="1"/>
  <c r="C53" i="1"/>
  <c r="D52" i="1"/>
  <c r="C52" i="1"/>
  <c r="D51" i="1"/>
  <c r="C51" i="1"/>
  <c r="C48" i="1" s="1"/>
  <c r="D50" i="1"/>
  <c r="C50" i="1"/>
  <c r="D49" i="1"/>
  <c r="D48" i="1" s="1"/>
  <c r="C49" i="1"/>
  <c r="D41" i="1"/>
  <c r="C41" i="1"/>
  <c r="E39" i="1"/>
  <c r="E35" i="1"/>
  <c r="D35" i="1"/>
  <c r="C35" i="1"/>
  <c r="E33" i="1"/>
  <c r="E32" i="1"/>
  <c r="E31" i="1"/>
  <c r="D29" i="1"/>
  <c r="C29" i="1"/>
  <c r="D28" i="1"/>
  <c r="E28" i="1" s="1"/>
  <c r="C28" i="1"/>
  <c r="C23" i="1"/>
  <c r="C22" i="1"/>
  <c r="D21" i="1"/>
  <c r="E21" i="1" s="1"/>
  <c r="C21" i="1"/>
  <c r="D20" i="1"/>
  <c r="C20" i="1"/>
  <c r="D19" i="1"/>
  <c r="C19" i="1"/>
  <c r="D18" i="1"/>
  <c r="E114" i="1" l="1"/>
  <c r="D14" i="1"/>
  <c r="D110" i="1"/>
  <c r="E93" i="1"/>
  <c r="D12" i="1"/>
  <c r="D94" i="1"/>
  <c r="D97" i="1"/>
  <c r="E97" i="1" s="1"/>
  <c r="D246" i="1"/>
  <c r="E246" i="1" s="1"/>
  <c r="E20" i="1"/>
  <c r="E218" i="1"/>
  <c r="E341" i="1"/>
  <c r="C323" i="1"/>
  <c r="E95" i="1"/>
  <c r="E146" i="1"/>
  <c r="E342" i="1"/>
  <c r="C17" i="1"/>
  <c r="D336" i="1"/>
  <c r="E48" i="1"/>
  <c r="D91" i="1"/>
  <c r="E274" i="1"/>
  <c r="C336" i="1"/>
  <c r="E277" i="1"/>
  <c r="C91" i="1"/>
  <c r="E336" i="1"/>
  <c r="C247" i="1"/>
  <c r="C244" i="1" s="1"/>
  <c r="E19" i="1"/>
  <c r="D22" i="1"/>
  <c r="D247" i="1"/>
  <c r="C360" i="1"/>
  <c r="E360" i="1" s="1"/>
  <c r="D23" i="1"/>
  <c r="E23" i="1" s="1"/>
  <c r="C113" i="1"/>
  <c r="E94" i="1" l="1"/>
  <c r="D13" i="1"/>
  <c r="E91" i="1"/>
  <c r="D17" i="1"/>
  <c r="E17" i="1" s="1"/>
  <c r="D15" i="1"/>
  <c r="E15" i="1" s="1"/>
  <c r="E22" i="1"/>
  <c r="C110" i="1"/>
  <c r="E110" i="1" s="1"/>
  <c r="C10" i="1"/>
  <c r="E113" i="1"/>
  <c r="E247" i="1"/>
  <c r="D244" i="1"/>
  <c r="E244" i="1" s="1"/>
  <c r="D10" i="1" l="1"/>
  <c r="E10" i="1" s="1"/>
</calcChain>
</file>

<file path=xl/sharedStrings.xml><?xml version="1.0" encoding="utf-8"?>
<sst xmlns="http://schemas.openxmlformats.org/spreadsheetml/2006/main" count="484" uniqueCount="174">
  <si>
    <t xml:space="preserve">Приложение № 2
к комплексной постановлению Правительства Свердловской области
от ___________ № _______________ </t>
  </si>
  <si>
    <t>ПЛАН МЕРОПРИЯТИЙ
по выполнению комплексной программы «Развитие городского округа Верхняя Пышма» 
на 2017–2024 годы</t>
  </si>
  <si>
    <t>Номер строки</t>
  </si>
  <si>
    <t xml:space="preserve">Наименование мероприятия/ источники расходов                                                                                                                                                                                                                                                            на финансирование </t>
  </si>
  <si>
    <t xml:space="preserve">Объем расходов на выполнение мероприятия за счет всех источников ресурсного обеспечения, (тыс. рублей) </t>
  </si>
  <si>
    <t>Информация 
о ходе выполнения работ**</t>
  </si>
  <si>
    <t>Номер целевого показателя, на достижение которого направлены мероприятия</t>
  </si>
  <si>
    <t>2022 год (план)</t>
  </si>
  <si>
    <t>2022 год (факт)</t>
  </si>
  <si>
    <t xml:space="preserve">Процент выполнения </t>
  </si>
  <si>
    <t xml:space="preserve">Всего по комплексной программе 
в том числе:          </t>
  </si>
  <si>
    <t xml:space="preserve">федеральный бюджет       </t>
  </si>
  <si>
    <t xml:space="preserve">областной бюджет        </t>
  </si>
  <si>
    <t xml:space="preserve">в том числе субсидии местным бюджетам     </t>
  </si>
  <si>
    <t xml:space="preserve">местный бюджет           </t>
  </si>
  <si>
    <t xml:space="preserve">внебюджетные источники   </t>
  </si>
  <si>
    <t>Направление 1 «Развитие строительного комплекса»</t>
  </si>
  <si>
    <t xml:space="preserve">Всего по направлению 1 
«Развитие строительного комплекса»
в том числе: </t>
  </si>
  <si>
    <t xml:space="preserve">областной бюджет     </t>
  </si>
  <si>
    <t>Мероприятие 1. 
«Строительство новых микрорайонов в г. Верхняя Пышма», всего                                                                                                                                                                                            из них:</t>
  </si>
  <si>
    <t xml:space="preserve">областной бюджет         </t>
  </si>
  <si>
    <t>Мероприятие 2. 
«Приобретение квартир для переселения граждан из жилых помещений, признанных непригодными для проживания», всего
из них:</t>
  </si>
  <si>
    <r>
      <t>областной бюджет</t>
    </r>
    <r>
      <rPr>
        <vertAlign val="superscript"/>
        <sz val="12"/>
        <rFont val="Liberation Serif"/>
        <family val="1"/>
        <charset val="204"/>
      </rPr>
      <t xml:space="preserve">1 </t>
    </r>
    <r>
      <rPr>
        <sz val="12"/>
        <rFont val="Liberation Serif"/>
        <family val="1"/>
        <charset val="204"/>
      </rPr>
      <t xml:space="preserve">      </t>
    </r>
  </si>
  <si>
    <t xml:space="preserve">Мероприятие 3. 
«Строительство (приобретение) служебных жилых помещений для педагогических и иных работников в сельской местности», всего                                                                                                                         из них: </t>
  </si>
  <si>
    <t xml:space="preserve">Мероприятие 8.
«Разработка проектно-сметной документации на строительство пристроя одноэтажного здания Балтымской сельской администрации», всего 
из них:  </t>
  </si>
  <si>
    <t>МКУ "УКС ГО В-Пышма"</t>
  </si>
  <si>
    <t>в том числе субсидии местным бюджетам</t>
  </si>
  <si>
    <t xml:space="preserve">местный бюджет         </t>
  </si>
  <si>
    <t>Направление 2 «Развитие образования»</t>
  </si>
  <si>
    <t>Всего по направлению 2 «Развитие образования»
в том числе:</t>
  </si>
  <si>
    <t>местный бюджет</t>
  </si>
  <si>
    <t xml:space="preserve">Мероприятие 15. 
«Разработка проектной документации для строительства здания дошкольной образовательной организации в микрорайоне Петровский г. Верхняя Пышма», всего                                                                                                                                                                                                                                                                                                                 из них:   </t>
  </si>
  <si>
    <t>Реализация мероприятия перенесена на более поздний срок</t>
  </si>
  <si>
    <t xml:space="preserve">3
</t>
  </si>
  <si>
    <t xml:space="preserve">Мероприятие 16. 
«Разработка проектно-сметной документации на строительство здания  общеобразовательной организации на 1100 мест в микрорайоне Северный г. Верхняя Пышма», всего                                                                                                                                                                                                                                          из них:   </t>
  </si>
  <si>
    <t xml:space="preserve">Мероприятие 17. 
«Реконструкция здания муниципального автономного общеобразовательного учреждения «Средняя общеобразовательная школа № 2» по адресу: г. Верхняя Пышма, ул. Кривоусова, д. 48», всего
из них:   </t>
  </si>
  <si>
    <t>4, 34</t>
  </si>
  <si>
    <r>
      <t>областной бюджет</t>
    </r>
    <r>
      <rPr>
        <vertAlign val="superscript"/>
        <sz val="12"/>
        <rFont val="Liberation Serif"/>
        <family val="1"/>
        <charset val="204"/>
      </rPr>
      <t>2</t>
    </r>
    <r>
      <rPr>
        <sz val="12"/>
        <rFont val="Liberation Serif"/>
        <family val="1"/>
        <charset val="204"/>
      </rPr>
      <t xml:space="preserve">      </t>
    </r>
  </si>
  <si>
    <t xml:space="preserve">Мероприятие 18. 
«Реконструкция здания муниципального автономного общеобразовательного учреждения «Средняя общеобразовательная школа № 4» по адресу: г. Верхняя Пышма, ул. Калинина, д. 37б», всего                                                                                                                                                                                                                                                                                                                             из них:   </t>
  </si>
  <si>
    <r>
      <t>областной бюджет</t>
    </r>
    <r>
      <rPr>
        <vertAlign val="superscript"/>
        <sz val="12"/>
        <rFont val="Liberation Serif"/>
        <family val="1"/>
        <charset val="204"/>
      </rPr>
      <t xml:space="preserve">2 </t>
    </r>
    <r>
      <rPr>
        <sz val="12"/>
        <rFont val="Liberation Serif"/>
        <family val="1"/>
        <charset val="204"/>
      </rPr>
      <t xml:space="preserve">   </t>
    </r>
  </si>
  <si>
    <t xml:space="preserve">Мероприятие 19. 
«Реконструкция здания муниципального автономного общеобразовательного учреждения «Средняя общеобразовательная школа № 24» по адресу: 
пос. Кедровое, ул. Школьников, д. 4», всего                                                                                                                                                                                                                 из них:   </t>
  </si>
  <si>
    <r>
      <t>областной бюджет</t>
    </r>
    <r>
      <rPr>
        <vertAlign val="superscript"/>
        <sz val="12"/>
        <rFont val="Liberation Serif"/>
        <family val="1"/>
        <charset val="204"/>
      </rPr>
      <t>2</t>
    </r>
    <r>
      <rPr>
        <sz val="12"/>
        <rFont val="Liberation Serif"/>
        <family val="1"/>
        <charset val="204"/>
      </rPr>
      <t xml:space="preserve">        </t>
    </r>
  </si>
  <si>
    <t xml:space="preserve">Мероприятие 27. 
«Капитальный ремонт объектов (культурно-досуговый комплекс, спортивный комплекс) муниципального автономного учреждения «Загородный оздоровительный лагерь «Медная горка» г. Верхняя Пышма», всего                                                                                                                                                                                                                                                                                                                                                                                                                                          из них:   </t>
  </si>
  <si>
    <t>12, 16, 35</t>
  </si>
  <si>
    <t>Направление 3 «Развитие физической культуры и спорта»</t>
  </si>
  <si>
    <t xml:space="preserve">Всего по направлению 3 
«Развитие физической культуры и спорта» 
в том числе: </t>
  </si>
  <si>
    <t xml:space="preserve">областной бюджет      </t>
  </si>
  <si>
    <t xml:space="preserve">Мероприятие 48. 
«Строительство Дворца самбо в г. Верхняя Пышма», всего                                                                                                                                                                                                                                            из них: </t>
  </si>
  <si>
    <t xml:space="preserve">6, 34
</t>
  </si>
  <si>
    <t xml:space="preserve">областной бюджет </t>
  </si>
  <si>
    <t xml:space="preserve">Мероприятие 53. 
«Создание спортивных площадок (оснащение спортивным оборудованием) для занятий уличной гимнастикой», всего                                                                                                                                                                                                                                                                                                                                                                           из них:      </t>
  </si>
  <si>
    <t>Направление 6 «Развитие жилищно-коммунального хозяйства»</t>
  </si>
  <si>
    <t xml:space="preserve">Всего по направлению 6 
«Развитие жилищно-коммунального хозяйства»
в том числе: </t>
  </si>
  <si>
    <t xml:space="preserve">федеральный бюджет         </t>
  </si>
  <si>
    <t xml:space="preserve">областной бюджет       </t>
  </si>
  <si>
    <t xml:space="preserve">Мероприятие 73. 
«Проектирование и строительство новой блочно-модульной газовой котельной в пос. Красный городского округа Верхняя Пышма», всего
из них:   </t>
  </si>
  <si>
    <t>МКУ Комитет ЖКХ</t>
  </si>
  <si>
    <t xml:space="preserve">Мероприятие 76.
«Реконструкция газовой котельной по ул. Заводская, 1 
в пос. Исеть городского округа Верхняя Пышма», всего                                                                                                                                                                              из них:   </t>
  </si>
  <si>
    <t>Мероприятие 89. 
«Строительство ЛЭП 10 кВ ф. «Молокозавод», ф. «Балтым», ф. «Зеленый бор», замена оборудования ТП скважин N 42, 68, 68а, 96, 96а, 97, 98 Пышминского водозабора», всего                                                                                                                                                                                                                                                                                                                                                    из них:</t>
  </si>
  <si>
    <t>19, 20</t>
  </si>
  <si>
    <t>Мероприятие 121. 
«Реконструкция КЛ-6 кВ ф. № 1 ПС Пышма - ТП-5», «ТП-5 РП-2», № 2 «ПС Пышма-ТП 27», «ТП 27- РП-2» от ПС Пышма, г. Верхняя Пышма», всего
из них:</t>
  </si>
  <si>
    <t>областной бюджет</t>
  </si>
  <si>
    <t xml:space="preserve">Мероприятие 122. 
«Развитие подводящих сетей для газоснабжения населенных пунктов городского округа Верхняя Пышма», всего                                                                                                                                                                                                                                                                                                                                                                                                                    из них:   </t>
  </si>
  <si>
    <t xml:space="preserve">Мероприятие 124. 
«Строительство распределительных газопроводов 
в с. Мостовское городского округа Верхняя Пышма», всего                                                                                                                             из них:    </t>
  </si>
  <si>
    <t xml:space="preserve">Мероприятие 125. 
«Строительство газопровода высокого, среднего и низкого давления  в сельских населенных пунктах городского округа Верхняя Пышма», всего                                                                                                                             из них:   </t>
  </si>
  <si>
    <r>
      <t>областной бюджет</t>
    </r>
    <r>
      <rPr>
        <vertAlign val="superscript"/>
        <sz val="12"/>
        <rFont val="Liberation Serif"/>
        <family val="1"/>
        <charset val="204"/>
      </rPr>
      <t>2</t>
    </r>
    <r>
      <rPr>
        <sz val="12"/>
        <rFont val="Liberation Serif"/>
        <family val="1"/>
        <charset val="204"/>
      </rPr>
      <t xml:space="preserve">         </t>
    </r>
  </si>
  <si>
    <t xml:space="preserve">Мероприятие 126. 
«Проектирование очистных сооружений в пос. Красный  городского округа Верхняя Пышма», всего                                                                                                                      из них:   </t>
  </si>
  <si>
    <t>Проводятся мероприятия по определению подрядной организации на выполнение работ</t>
  </si>
  <si>
    <t>МУП "Водоканал"</t>
  </si>
  <si>
    <t xml:space="preserve">Мероприятие 128. 
«Проектирование очистных сооружений в пос. Исеть городского округа Верхняя Пышма», всего                                                                                                                                  из них:   </t>
  </si>
  <si>
    <t xml:space="preserve">Мероприятие 132. 
«Проектирование водовода между станцией подкачки «Красный Адуй» и станцией водоподготовки», всего                                                                                                                                                                                                                            из них:   </t>
  </si>
  <si>
    <t xml:space="preserve">Мероприятие 134. 
«Проектирование реконструкции насосной станции 
IV подъем по адресу: г. Верхняя Пышма, ул. Петрова, 35», всего                                                                                                                                из них:  </t>
  </si>
  <si>
    <t xml:space="preserve">Мероприятие 140. 
«Реконструкция напорных коллекторов в сельской местности», всего                                                                                                                                из них:   </t>
  </si>
  <si>
    <t xml:space="preserve">Мероприятие 144. 
«Проектирование реконструкции и модернизации станции Водоподготовки, расположенной по адресу: в г. Верхняя Пышма, ул. Балтымская, 2а», всего                                                                                                                                из них:  </t>
  </si>
  <si>
    <t xml:space="preserve">Мероприятие 146. 
«Проектирование замены насосных агрегатов на Grundfos с установкой преобразователей на скважинах городского округа Верхняя Пышма (29 скважин), всего
из них:             </t>
  </si>
  <si>
    <t xml:space="preserve">Мероприятие 147. 
«Замена насосных агрегатов на Grundfos с установкой преобразователей на скважинах городского округа Верхняя Пышма (29 скважин)», всего
из них:             </t>
  </si>
  <si>
    <t>Мероприятие 150. 
«Комплексное благоустройство общественных территорий», всего
из них:</t>
  </si>
  <si>
    <t>федеральный бюджет</t>
  </si>
  <si>
    <r>
      <t>областной бюджет</t>
    </r>
    <r>
      <rPr>
        <vertAlign val="superscript"/>
        <sz val="12"/>
        <rFont val="Liberation Serif"/>
        <family val="1"/>
        <charset val="204"/>
      </rPr>
      <t>4</t>
    </r>
  </si>
  <si>
    <t>внебюджетные источники</t>
  </si>
  <si>
    <t>Мероприятие 151. 
«Строительство магистральных наружных сетей водоотведения и водоснабжения в городском округе Верхняя Пышма», всего
из них:</t>
  </si>
  <si>
    <t>областной бюджет4</t>
  </si>
  <si>
    <t>Направление 6-1 «Обеспечение охраны окружающей среды»</t>
  </si>
  <si>
    <t>Всего по направлению 6-1
«Обеспечение охраны окружающей среды»
в том числе:</t>
  </si>
  <si>
    <t xml:space="preserve">Мероприятие 156. 
«Рекультивация поселковой свалки в пос. Исеть городского округа Верхняя Пышма», всего                                                                                                                                                                                                 из них:   </t>
  </si>
  <si>
    <t>Отдел Городского хозяйства и охраны окружающей среды (Исаева Наталья Владимировна)</t>
  </si>
  <si>
    <t xml:space="preserve">Мероприятие 157. 
«Рекультивация полигона в пос. Красный городского округа Верхняя Пышма», всего                                                                                                                                                                                                             из них:   </t>
  </si>
  <si>
    <r>
      <t>областной бюджет</t>
    </r>
    <r>
      <rPr>
        <vertAlign val="superscript"/>
        <sz val="12"/>
        <rFont val="Liberation Serif"/>
        <family val="1"/>
        <charset val="204"/>
      </rPr>
      <t>2</t>
    </r>
    <r>
      <rPr>
        <sz val="12"/>
        <rFont val="Liberation Serif"/>
        <family val="1"/>
        <charset val="204"/>
      </rPr>
      <t xml:space="preserve">       </t>
    </r>
  </si>
  <si>
    <t>Направление 7 «Развитие транспортной инфраструктуры»</t>
  </si>
  <si>
    <t xml:space="preserve">Всего по направлению 7 
«Развитие транспортной инфраструктуры»
в том числе: </t>
  </si>
  <si>
    <t xml:space="preserve">Мероприятие 164. 
«Проектирование «улица Шамаева», с. Балтым городского округа Верхняя Пышма от северной границы земельного участка до развязки автодороги «Обход г. Верхняя Пышма с автодорогой в пос. Залесье», АО ЮИТ УРАЛСТРОЙ», всего                                                                                                                                                                                                                                             из них:   </t>
  </si>
  <si>
    <t xml:space="preserve">Мероприятие 165. 
«Строительство линейного объекта «участки: 
ул. Машиностроителей, Гороховая, Зеленая (проектная) 
в границах района Северный г. Верхняя Пышма (включая проектные работы стадии «Р»)», всего                                                                                                                                                                                           из них:   </t>
  </si>
  <si>
    <t xml:space="preserve">Мероприятие 172. 
«Строительство транспортного узла от ул. Красных Партизан до ул. Октябрьской», всего                                                                                                                                                                           из них:  </t>
  </si>
  <si>
    <t xml:space="preserve">Мероприятие 173. 
«Реконструкция ул. 40 лет Октября от ул. Уральских рабочих до ул. Октябрьской», всего
из них:  </t>
  </si>
  <si>
    <t xml:space="preserve">Мероприятие 174. 
«Строительство автомобильной дороги от промышленной площадки ОАО «Уральский завод химических реактивов» до промышленной площадки АО «Уралэлектромедь» в г. Верхняя Пышма», всего                                                                                                                                                                                                                                                                                                                                       из них:   </t>
  </si>
  <si>
    <t xml:space="preserve">Мероприятие 175. 
«Разработка проектной документации для строительства новых улиц: Щербакова, Волоскова и реконструкции 
ул. Клары Цеткин путем ее расширения в границах микрорайона Петровский г. Верхняя Пышма», всего                                                                                                                                                                                        из них: </t>
  </si>
  <si>
    <t xml:space="preserve">Мероприятие 180. 
«Строительство продолжения ул. Александра Козицына 
в г. Верхняя Пышма», всего                                                                                                                                                                                                                                                                                                          из них:  </t>
  </si>
  <si>
    <t xml:space="preserve">Мероприятие 185. 
«Строительство автомобильной дороги 
по ул. Сапожникова в г. Верхняя Пышма», всего                                                                                                                                                                  из них:  </t>
  </si>
  <si>
    <t>Мероприятие 186. 
«Строительство паркинга по ул. Орджоникидзе 
в г. Верхняя Пышма», всего 
из них:</t>
  </si>
  <si>
    <t>Мероприятие 188. 
«Строительство моста через реку Черная, пос. Сагра городского округа Верхняя Пышма», всего 
из них:</t>
  </si>
  <si>
    <t xml:space="preserve">Мероприятие 191.
«Строительство автомобильной дороги к молочному заводу ООО «УГМК-Агро» по адресу: г. Верхняя Пышма, ул. Петрова, 1В», всего
из них:
</t>
  </si>
  <si>
    <t xml:space="preserve">Мероприятие 192.
«Реконструкция автомобильной дороги по ул. Октябрьская, г. Верхняя Пышма», всего
из них:
</t>
  </si>
  <si>
    <t>Направление 8 «Развитие агропромышленного комплекса и потребительского рынка»</t>
  </si>
  <si>
    <t xml:space="preserve">Всего по направлению 8 «Развитие агропромышленного комплекса и потребительского рынка»
в том числе: </t>
  </si>
  <si>
    <t xml:space="preserve">Мероприятие 194. 
«Строительство новых объектов потребительского рынка», всего                                                                                                                                                                                                из них:    </t>
  </si>
  <si>
    <t>30, 32-35</t>
  </si>
  <si>
    <t>Направление 9 «Развитие промышленности и предпринимательства»</t>
  </si>
  <si>
    <t xml:space="preserve">Всего по направлению 8 «Развитие промышленности и предпринимательства»
в том числе: </t>
  </si>
  <si>
    <t xml:space="preserve">Мероприятие 195. 
«Реконструкция цеха электролиза меди АО «Уралэлектромедь» с увеличением мощности безосновного производства», всего                                                                                                                                                                                                                                                                         из них:   </t>
  </si>
  <si>
    <t>по данным АО Уралэлектромедь</t>
  </si>
  <si>
    <t xml:space="preserve">Мероприятие 196. 
«Реконструкция лигатурного производства АО «Уралредмет», всего                                                                                                                                                                                                                                                                                                                 из них:  </t>
  </si>
  <si>
    <t>по данным АО Уралредмет</t>
  </si>
  <si>
    <t xml:space="preserve">Мероприятие 200. 
«Техническое перевооружение плавильного передела, 
АО «ЕЗ ОЦМ», всего 
из них:  </t>
  </si>
  <si>
    <t>по данным ЕЗ ОЦМ</t>
  </si>
  <si>
    <t xml:space="preserve">Мероприятие 203. 
«Поддержка и развитие субъектов малого и среднего предпринимательства в городском округе Верхняя Пышма», всего
из них:  </t>
  </si>
  <si>
    <t>32-35</t>
  </si>
  <si>
    <r>
      <t xml:space="preserve">
</t>
    </r>
    <r>
      <rPr>
        <vertAlign val="superscript"/>
        <sz val="12"/>
        <rFont val="Liberation Serif"/>
        <family val="1"/>
        <charset val="204"/>
      </rPr>
      <t/>
    </r>
  </si>
  <si>
    <r>
      <rPr>
        <vertAlign val="superscript"/>
        <sz val="12"/>
        <rFont val="Liberation Serif"/>
        <family val="1"/>
        <charset val="204"/>
      </rPr>
      <t xml:space="preserve">1 </t>
    </r>
    <r>
      <rPr>
        <sz val="12"/>
        <rFont val="Liberation Serif"/>
        <family val="1"/>
        <charset val="204"/>
      </rPr>
      <t xml:space="preserve">Объем финансирования указан прогнозно, подлежит уточнению по результатам проведенных отборов.
</t>
    </r>
    <r>
      <rPr>
        <vertAlign val="superscript"/>
        <sz val="12"/>
        <rFont val="Liberation Serif"/>
        <family val="1"/>
        <charset val="204"/>
      </rPr>
      <t>2</t>
    </r>
    <r>
      <rPr>
        <sz val="12"/>
        <rFont val="Liberation Serif"/>
        <family val="1"/>
        <charset val="204"/>
      </rPr>
      <t xml:space="preserve"> Средсва областного бюджета установлены в соответствии с постановлением Правительства Свердловской области от 19.11.2021 № 791-ПП "О внесении изменеий в государственную программу Свердловской области "Развитие транспортного комплекса Свердловской области до 2024 года", утвержденную постановлением Правительства Свердловской областиот 25.01.2018 № 28-ПП.
</t>
    </r>
    <r>
      <rPr>
        <vertAlign val="superscript"/>
        <sz val="12"/>
        <rFont val="Liberation Serif"/>
        <family val="1"/>
        <charset val="204"/>
      </rPr>
      <t>3</t>
    </r>
    <r>
      <rPr>
        <sz val="12"/>
        <rFont val="Liberation Serif"/>
        <family val="1"/>
        <charset val="204"/>
      </rPr>
      <t xml:space="preserve"> Объем финансирования на 2018-2019 годы указан по результатам проведенных отборов в соответствии с условиями предоставления субсидий, с 2022 года - прогнозно.
</t>
    </r>
  </si>
  <si>
    <t>Список используемых сокращений:</t>
  </si>
  <si>
    <t>АО - акционерное общество;</t>
  </si>
  <si>
    <t>АО «ЕЦ ОЦМ» - акционерное общество «Екатеринбургский завод по обработке цветных металлов»;</t>
  </si>
  <si>
    <t>ВЛ - воздушная линия;</t>
  </si>
  <si>
    <t>г. - город;</t>
  </si>
  <si>
    <t>ГРЭС - государственная районная электростанция;</t>
  </si>
  <si>
    <t>КЛ - кабельная линия;</t>
  </si>
  <si>
    <t>ЛЭП - линия электропередач;</t>
  </si>
  <si>
    <t>ОАО - открытое акционерное общество;</t>
  </si>
  <si>
    <t>пос. - поселок;</t>
  </si>
  <si>
    <t>ПС - повысительная станция;</t>
  </si>
  <si>
    <t>РП - распределительный пункт;</t>
  </si>
  <si>
    <t>ТК - тепловая камера;</t>
  </si>
  <si>
    <t>ТП - трансформаторная подстанция;</t>
  </si>
  <si>
    <t>ЦТП - центральный тепловой пункт.</t>
  </si>
  <si>
    <t xml:space="preserve">Мероприятие 130. 
«Расширение канализационных очистных сооружений городского округа Верхняя Пышма. Очистные сооружения хозяйственно-бытовых стоков производительностью 40 000 куб. м/сутки (первая и вторая очереди)», всего 
из них:   </t>
  </si>
  <si>
    <t>Разработана проектная и рабочая документация. Смонтировано 1 350 тн металлоконструкций (КМ1, КМ2.КМ3, КМ4,КМ5.1,КМ6, КМ7). Смонтированы металлоконструкции рам зенитных фонарей на кровле. Забетанировано 98 м3 пазух котлована тощим бетоном. Завершены работы по устройству фундаментов встроенных помещений, рам подсерийных эстакад, монтажу плит покрытия и стеновых панелей, монтажу импортных подкрановых рельс А100, внутренней и наружной ливневой канализации, наружного водопровода, огнезащите металлконструкций ферм и связей, устройству временного освещения и временного отопления. Выполнены фундаменты под машины МПА и МПАС. Смонтировано 224 электролизные ванны. Ведутся работы по устройству черновых полов, АКЗ ж/бетонных и металлических конструкций. бакового приямка. Смонтировано в проектное положение оборудование машин МПА, МПАС. Выполнено устройство кислотоупорных полов в боковом прямке. Смонтированы технологические стеклопластиковые и нержавеющие баки</t>
  </si>
  <si>
    <t>Электронно-лучевая установка введена в режим промышленной эксплуатации</t>
  </si>
  <si>
    <t>Исполнение мероприятия запланировано на второе полугодие 2022 года</t>
  </si>
  <si>
    <t>Заключен договор от 01.10.2021 № 19852, ведутся работы по согласованию эскизного проекта</t>
  </si>
  <si>
    <t>В результате нестабильности и неопределенности внешней экономической ситуации реализация мероприятия временно приостановлена</t>
  </si>
  <si>
    <t>Ведется работа по оформлению земельного участка</t>
  </si>
  <si>
    <t>Заключен муниципальный контракт на реконструкцию от 27.05.2022 №2022.0801. Срок окончания работ – 01.09.2024</t>
  </si>
  <si>
    <t>Выполнены работы по поставке и монтажу уличных тренажеров, оборудования  для занятий уличной гимнастикой (оснащение спортивной площадки, находящейся по адресу: Свердловская обаласть, город Верхняя Пышма, улица Чкалова, 87)</t>
  </si>
  <si>
    <t>Заключены договоры от 22.03.2022 № 30/П/22, от 16.05.2022 № 68/П/22   на проектирование замены насосных агрегатов на 2-х скважинах, работы в стадии реализации</t>
  </si>
  <si>
    <t>Заключены договоры от 22.03.2022 № 30/П/22, от 16.05.2022 № 68/П/22 на проектирование замены насосных агрегатов на 2-х скважинах, работы в стадии реализации</t>
  </si>
  <si>
    <t>В первом полугодии 2022 года открыто 31 предприятие потребительского рынка, в том числе розничная торговля - 20, общественное питание - 2, бытовое обслуживание - 9</t>
  </si>
  <si>
    <t xml:space="preserve"> Завершено строительство объекта. Выдано разрешение на ввод в эксплуатацию № RU66364000-12/2022 от 31.05.2022. Ведется работа по приобретению спортивного оборудования</t>
  </si>
  <si>
    <t>Мероприятие согласно схеме теплоснабжения городского округа Верхняя Пышма перенесено на 2023-2024 годы</t>
  </si>
  <si>
    <t>Заключен муниципальный контракт от 31.01.2022 № 01623000058220000980001 на разработку проектно-сметной документации по объекту: «Реконструкция станции Водоподготовки (III подъем), расположенной по адресу: г. Верхняя Пышма, ул. Балтымская, 2А». Срок окончания работ - 19.04.2023</t>
  </si>
  <si>
    <t xml:space="preserve">Заключен муниципальный контракт от 31.01.2022 № 01623000058200003470001 на разработку проектно-сметной документации по объекту «Реконструкция насосной станции IV подъема, расположенной по адресу г. Верхняя Пышма, ул. Петрова, 35». Срок окончания работ - 02.12.2022 </t>
  </si>
  <si>
    <t>В 2022 году запланированы денежные средства в размере 55 091,2 рублей на приобретение жилых помещений для педагогических работников. Во втором квартале 2022 года объявлен аукцион на право заключения муниципальных контрактов на приобретение 11 жилых помещений в г. Верхняя Пышма, в том числе 4 однокомнатных, 3 двухкомнатных и 4 трехкомнатных квартир</t>
  </si>
  <si>
    <t>Заключен муниципальный контракт от 06.07.2021 № 016230000582100001090002 на выполнение работ по благоустройству объекта: «Благоустройство Верхнепышминского парка культуры и отдыха города Верхняя Пышма, «Манин парк» («Верхнепышминский городской парк «МАНИН ПАРК») (2 этап) 2 Пусковой комплекс». Срок выполнения работ: 06.06.2021 – 01.10.2022</t>
  </si>
  <si>
    <t>Реализация данного мероприятия переносится на 2023 год</t>
  </si>
  <si>
    <t xml:space="preserve">Проектно - сметная документация находится в стадии разработки </t>
  </si>
  <si>
    <t>В настоящее время проводится корректировка проектной документации - разделение на этапы строительства, определение стоимости выкупа объектов частной собственности попадающей в зону строительства</t>
  </si>
  <si>
    <t>Реализация мероприятия перенесена на 2023 год</t>
  </si>
  <si>
    <t xml:space="preserve"> Заключен муниципальный контракт от 19.04.2022 № 2022.0086. Ведутся строительно - монтажные работы. Срок окончания работ - 30.10.2022</t>
  </si>
  <si>
    <t xml:space="preserve"> Проектно - сметная документация находится на государственной экспертзе</t>
  </si>
  <si>
    <t xml:space="preserve">Заключен муниципальный контракт от 12.04.2022 № 01623000058220000580001 на разработку ПСД по рекультивации полигона ТКО. Срок окончания работ по разработке ПСД до 20.12.2022.                                         </t>
  </si>
  <si>
    <t>Во втором  полугодии 2021 года пройден федеральный отбор по реализации концессионной модели участия в программе строительства новых школ в рамках «демографической» субсидии Министерства просвещения Российской Федерации № 66-002. Концедентом (стороной) планируемого концессионного соглашения выступает Правительство Свердловской области в лице Министерства образования и молодежной политики Свердловской области. Между Министерством образования и ООО "ИНТЕЛЛЕКТ" 11.08.2022 заключено концессионное соглашение. Срок окончания работ планируется в 2023 году</t>
  </si>
  <si>
    <t>Средства запланированны  на реализацию мероприятия «Разработка проектно-сметной документации и строительство объектов (культурно-досуговый комплекс, спортивный комплекс) муниципального автономного учреждения «Загородный оздоровительный лагерь «Медная горка» г. Верхняя Пышма». При внесении изменений в комплексную программу наименование мероприятия будет исправлено. На строительство досугового комплекса предусмотрены средства на 2022-2023 годы</t>
  </si>
  <si>
    <t>Исполнение мероприятия запланировано на второе полугодие 2023 года</t>
  </si>
  <si>
    <t xml:space="preserve">В рамках региональной адресной программы "Переселение граждан на территории Свердловской области из аварийного жилищного фонда в 2019 - 2025 годах", утвержденной Постановлением Правительства Свердловской области от 01.04.2019 N 208-ПП, в первом полугодии 2022 года путем выплаты выкупной стоимости жилых помещений переселено:
2 семьи, проживавших по адресу: п. Кедровое ул. Школьников, д. 9 (общей площадью 94,4 кв.м.)                                                                                                                                                                 3 семьи, проживавших по адресу: п. Ольховка, ул. Торфяников, д. 1 (общей площадью 141,7 кв.м.) </t>
  </si>
  <si>
    <t xml:space="preserve">Заключен муниципальный контракт от 25.04.2022 № 2022.0094. Срок окончания работ - 01.10.2022 </t>
  </si>
  <si>
    <t>Заключен муниципальный контракт от 22.04.2022 № 2022.0087. Произведена оплата за разработку проектно - сметной документации. Ведутся строительно - монтажные работы. Срок окончания работ - 01.10.2022</t>
  </si>
  <si>
    <t>Заключен муниципальный контракт от 06.09.2021  № 01623000058210001620001 (на строительство распределительных газовых сетей в с. Мостовское (2 этап), в том числе услуги по осуществлению авторского и строительного контроля. Срок окончания работ - 18.04.2022. Идет приемка выполненных работ и устранение замечаний</t>
  </si>
  <si>
    <t>Заключен муниципальный контракт от 22.11.2021 № 01623000058210002520001  на работы по строительству распределительных газовых сетей в п. Ромашка. Срок окончания работ - 30.09.2022.                                                                           Запланированы работы: реконструкция системы газоснабжения по объекту: Газопровод высокого давления от ГРС (Садовый-Логопарк) до пос. Залесье; разработка проектной документации на строительство распределительных газовых сетей в районе ул. Ленина в п. Исеть городского округа Верхняя Пышма; строительный контроль (технический надзор) и по объекту: "Распределительные газовые сети в п. Ромашка, ГО Верхняя Пышма"</t>
  </si>
  <si>
    <t xml:space="preserve">Заключен муниципальный контракт от 11.05.2021 № 2021.0080. Ведутся строительные работы автомобильной дороги. Проводится работа по выкупу гаражей, попадающих в зону строительства. Работы будут окончены в срок. Срок окончания работ - 30.11.2022 </t>
  </si>
  <si>
    <t xml:space="preserve">Заключены договоры с СОГУП «Областной Центр недвижимости»:
- от 29.04.2022  №36/070255599 на кадастровые работы инженерных сетей ул. 40 лет Октября 11, 13, 15, ул. Талыкова - Дзержинского, п. Красный, ул. Победы.; 
- от 20.05.2022 № 39/071555678 на проведение инвентаризационно-технических работ наружной сети водоотведения по адресу: г. Верхняя Пышма, ул. 40 лет Октября, (участок от ул. Свердлова до ул. Красноармейская);
- от 20.05.2022 г. № 40/070255679 на выполнение кадастровых работ наружной сети водоотведения по адресу: г. Верхняя Пышма, ул. 40 лет Октября, (участок от ул. Свердлова до ул. Красноармейская).
 За счет внебюджетных средств построены водопроводные сети 149 п.м. в с. Балтым по ул. Первомайская в соответствии с договором от 22.04.2022 №51 ИП Афонин Н.А.
</t>
  </si>
  <si>
    <t xml:space="preserve">Заключен договор от 20.12.2021 № 383/21 на выполнение работ: по демонтажу-монтажу газопровода п. Кедровое, ул. Школьников, 3-5. Работы выполнены. Запланированы работы: на проектирование по объекту: расширение системы газоснабжения в п. Залесье; инженерно-геологические изыскания от с. Мостовское до п. Ольховка под проектирование объекта: «Газопровод высокого давления до п. Ольховка»
</t>
  </si>
  <si>
    <t xml:space="preserve"> В настоящее время проводится корректировка проектно-сметной документации 1 этапа строительства </t>
  </si>
  <si>
    <r>
      <t>областной бюджет</t>
    </r>
    <r>
      <rPr>
        <sz val="12"/>
        <rFont val="Liberation Serif"/>
        <family val="1"/>
        <charset val="204"/>
      </rPr>
      <t xml:space="preserve">      </t>
    </r>
  </si>
  <si>
    <t xml:space="preserve">          В первом полугодии 2022 года введены в эксплуатацию два жилых МКД по улице Алексея Латышова, д. 1 и д. 1а жилой комплекс «Покровский парк» - 13 327,3 квадратных метров жилой площади или 259 квартир.
Ведется строительство: жилых комплексов «Рифей» (срок сдачи 4 квартал 2022 года), «Петровский», жилого района «Северный» (срок сдачи 4 квартал 2022 года), микрорайонов «Садовый – 2» (срок сдачи - 2023 год), «Центральный» (срок сдачи – 2024 год), жилого комплека в селе Балтым – «Балтым - Парк» (срок сдачи 3-4 квартал 2022 года)
</t>
  </si>
  <si>
    <t xml:space="preserve">Заключен муниципальный контракт от 13.05.2020 № 2020.0047. Ведутся строительные работы автомобильной дороги от промышленной площадки ОАО «УЗХР» до промышленной площадки АО «Уралэлектромедь» в г. Верхняя Пышма (ул. Гальянова). Срок окончания работ - 15.11.2021. Проводится работа по выкупу гаражей, попадающих в зону строительства </t>
  </si>
  <si>
    <t xml:space="preserve">       Средства направлены на обеспечение деятельности организации, образующей инфраструктуру поддержки субъектов малого и среднего предпринимательства:
- подготовлен бизнес – план «Сити ферма по круглогодичному выращиванию клубники»;
- проведены мероприятия с участием СМСП: мастермайнд «Целевая аудитория», бизнес – разбор «Стратегическое планирование»;
- проведены вебинары, совещания, круглые столы в части вопросов об изменениях в законодательстве, нововведениях, юридические аспекты бизнеса для СМСП и самозанятых;
- проведены обучение, консультации самозанятых, безработных граждан желающих открыть свое дело;
- оказаны 353 консультационные услуги вопросам предпринимательской деятельности (государственная и муниципальная поддержка, финансовые инструменты, налоги, бухгалтерская отчетность, маркетинг, персонал, трудоустройство и прочее). Запланированные денежные средства на 2022 год при внесении изменений в комплексную программу будут уменьшены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</si>
</sst>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_-* #,##0.00_р_._-;\-* #,##0.00_р_._-;_-* &quot;-&quot;??_р_._-;_-@_-"/>
  </numFmts>
  <fonts count="16">
    <font>
      <sz val="11"/>
      <color theme="1"/>
      <name val="Calibri"/>
      <family val="2"/>
      <charset val="204"/>
      <scheme val="minor"/>
    </font>
    <font>
      <sz val="9"/>
      <name val="Liberation Serif"/>
      <family val="1"/>
      <charset val="204"/>
    </font>
    <font>
      <sz val="14"/>
      <name val="Liberation Serif"/>
      <family val="1"/>
      <charset val="204"/>
    </font>
    <font>
      <sz val="12"/>
      <name val="Liberation Serif"/>
      <family val="1"/>
      <charset val="204"/>
    </font>
    <font>
      <sz val="11"/>
      <name val="Liberation Serif"/>
      <family val="1"/>
      <charset val="204"/>
    </font>
    <font>
      <sz val="11"/>
      <name val="Calibri"/>
      <family val="2"/>
      <charset val="204"/>
      <scheme val="minor"/>
    </font>
    <font>
      <b/>
      <sz val="14"/>
      <name val="Liberation Serif"/>
      <family val="1"/>
      <charset val="204"/>
    </font>
    <font>
      <sz val="11"/>
      <color indexed="8"/>
      <name val="Calibri"/>
      <family val="2"/>
      <charset val="204"/>
    </font>
    <font>
      <b/>
      <sz val="12"/>
      <name val="Liberation Serif"/>
      <family val="1"/>
      <charset val="204"/>
    </font>
    <font>
      <b/>
      <sz val="9"/>
      <name val="Liberation Serif"/>
      <family val="1"/>
      <charset val="204"/>
    </font>
    <font>
      <vertAlign val="superscript"/>
      <sz val="12"/>
      <name val="Liberation Serif"/>
      <family val="1"/>
      <charset val="204"/>
    </font>
    <font>
      <sz val="10"/>
      <name val="Arial"/>
      <family val="2"/>
      <charset val="204"/>
    </font>
    <font>
      <sz val="12"/>
      <name val="Liberation Serif"/>
      <charset val="204"/>
    </font>
    <font>
      <b/>
      <sz val="11"/>
      <name val="Calibri"/>
      <family val="2"/>
      <charset val="204"/>
      <scheme val="minor"/>
    </font>
    <font>
      <strike/>
      <sz val="9"/>
      <name val="Liberation Serif"/>
      <family val="1"/>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3">
    <xf numFmtId="0" fontId="0" fillId="0" borderId="0"/>
    <xf numFmtId="166" fontId="7" fillId="0" borderId="0" applyFont="0" applyFill="0" applyBorder="0" applyAlignment="0" applyProtection="0"/>
    <xf numFmtId="9" fontId="11" fillId="0" borderId="0" applyFont="0" applyFill="0" applyBorder="0" applyAlignment="0" applyProtection="0"/>
  </cellStyleXfs>
  <cellXfs count="82">
    <xf numFmtId="0" fontId="0" fillId="0" borderId="0" xfId="0"/>
    <xf numFmtId="0" fontId="1" fillId="0" borderId="0" xfId="0" applyFont="1" applyFill="1" applyAlignment="1">
      <alignment horizontal="center" vertical="center"/>
    </xf>
    <xf numFmtId="0" fontId="1" fillId="0" borderId="0" xfId="0" applyFont="1" applyFill="1" applyAlignment="1">
      <alignment horizontal="justify" vertical="center" wrapText="1"/>
    </xf>
    <xf numFmtId="164" fontId="2" fillId="0" borderId="0" xfId="0" applyNumberFormat="1" applyFont="1" applyFill="1" applyAlignment="1">
      <alignment horizontal="left" vertical="top" wrapText="1"/>
    </xf>
    <xf numFmtId="164" fontId="3" fillId="0" borderId="0" xfId="0" applyNumberFormat="1" applyFont="1" applyFill="1" applyAlignment="1">
      <alignment horizontal="left" vertical="top" wrapText="1"/>
    </xf>
    <xf numFmtId="0" fontId="4" fillId="0" borderId="0" xfId="0" applyFont="1" applyFill="1" applyAlignment="1">
      <alignment vertical="center"/>
    </xf>
    <xf numFmtId="0" fontId="4" fillId="0" borderId="0" xfId="0" applyFont="1" applyFill="1"/>
    <xf numFmtId="0" fontId="1" fillId="0" borderId="0" xfId="0" applyFont="1" applyFill="1" applyAlignment="1">
      <alignment vertical="center"/>
    </xf>
    <xf numFmtId="0" fontId="1" fillId="0" borderId="0" xfId="0" applyFont="1" applyFill="1" applyAlignment="1">
      <alignment horizontal="justify" vertical="top" wrapText="1"/>
    </xf>
    <xf numFmtId="164" fontId="3" fillId="0" borderId="0" xfId="0" applyNumberFormat="1" applyFont="1" applyFill="1" applyAlignment="1">
      <alignment vertical="top" wrapText="1"/>
    </xf>
    <xf numFmtId="165" fontId="1" fillId="0" borderId="0" xfId="0" applyNumberFormat="1" applyFont="1" applyFill="1" applyAlignment="1">
      <alignment horizontal="center" vertical="center"/>
    </xf>
    <xf numFmtId="165" fontId="3" fillId="0" borderId="0" xfId="0" applyNumberFormat="1" applyFont="1" applyFill="1" applyAlignment="1">
      <alignment horizontal="center" vertical="center"/>
    </xf>
    <xf numFmtId="0" fontId="1" fillId="0" borderId="0" xfId="0" applyFont="1" applyFill="1" applyAlignment="1">
      <alignment horizontal="center" vertical="top"/>
    </xf>
    <xf numFmtId="0" fontId="4" fillId="0" borderId="1" xfId="0" applyFont="1" applyFill="1" applyBorder="1" applyAlignment="1">
      <alignment vertical="center"/>
    </xf>
    <xf numFmtId="165"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top" wrapText="1"/>
    </xf>
    <xf numFmtId="1"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165" fontId="3" fillId="0" borderId="1" xfId="1" applyNumberFormat="1" applyFont="1" applyFill="1" applyBorder="1" applyAlignment="1">
      <alignment horizontal="center" vertical="top" wrapText="1"/>
    </xf>
    <xf numFmtId="165" fontId="3" fillId="0" borderId="1" xfId="0" applyNumberFormat="1" applyFont="1" applyFill="1" applyBorder="1" applyAlignment="1">
      <alignment vertical="top" wrapText="1"/>
    </xf>
    <xf numFmtId="0" fontId="3" fillId="0" borderId="1" xfId="0" applyFont="1" applyFill="1" applyBorder="1" applyAlignment="1">
      <alignment horizontal="center" vertical="top" wrapText="1"/>
    </xf>
    <xf numFmtId="0" fontId="9" fillId="0" borderId="0" xfId="0" applyFont="1" applyFill="1" applyAlignment="1">
      <alignment vertical="center"/>
    </xf>
    <xf numFmtId="165" fontId="3" fillId="0" borderId="1" xfId="0" applyNumberFormat="1" applyFont="1" applyFill="1" applyBorder="1" applyAlignment="1">
      <alignment horizontal="center" vertical="top"/>
    </xf>
    <xf numFmtId="165" fontId="3" fillId="2" borderId="1" xfId="0" applyNumberFormat="1"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65" fontId="3" fillId="2" borderId="1" xfId="1"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5" fontId="3" fillId="2" borderId="1" xfId="0" applyNumberFormat="1" applyFont="1" applyFill="1" applyBorder="1" applyAlignment="1">
      <alignment horizontal="center" vertical="top"/>
    </xf>
    <xf numFmtId="165" fontId="4" fillId="0" borderId="1" xfId="0" applyNumberFormat="1" applyFont="1" applyFill="1" applyBorder="1" applyAlignment="1">
      <alignment vertical="center"/>
    </xf>
    <xf numFmtId="165" fontId="3" fillId="0" borderId="1" xfId="2" applyNumberFormat="1" applyFont="1" applyFill="1" applyBorder="1" applyAlignment="1">
      <alignment horizontal="center" vertical="top"/>
    </xf>
    <xf numFmtId="0" fontId="3" fillId="0" borderId="1" xfId="0" applyNumberFormat="1" applyFont="1" applyFill="1" applyBorder="1" applyAlignment="1">
      <alignment horizontal="left" vertical="top" wrapText="1"/>
    </xf>
    <xf numFmtId="0" fontId="8" fillId="0" borderId="0" xfId="0" applyFont="1" applyFill="1" applyAlignment="1">
      <alignment vertical="center"/>
    </xf>
    <xf numFmtId="0" fontId="3" fillId="0" borderId="0" xfId="0" applyFont="1" applyFill="1" applyAlignment="1">
      <alignment vertical="center"/>
    </xf>
    <xf numFmtId="0" fontId="3" fillId="0" borderId="1" xfId="0" applyFont="1" applyFill="1" applyBorder="1" applyAlignment="1">
      <alignment vertical="top" wrapText="1"/>
    </xf>
    <xf numFmtId="165" fontId="12" fillId="0" borderId="1" xfId="1" applyNumberFormat="1" applyFont="1" applyFill="1" applyBorder="1" applyAlignment="1">
      <alignment horizontal="center" vertical="top" wrapText="1"/>
    </xf>
    <xf numFmtId="165" fontId="3" fillId="0" borderId="1" xfId="1" applyNumberFormat="1" applyFont="1" applyFill="1" applyBorder="1" applyAlignment="1">
      <alignment horizontal="left" vertical="top" wrapText="1"/>
    </xf>
    <xf numFmtId="0" fontId="14" fillId="0" borderId="0" xfId="0" applyFont="1" applyFill="1" applyAlignment="1">
      <alignment vertical="center"/>
    </xf>
    <xf numFmtId="0" fontId="3" fillId="0" borderId="1" xfId="0" applyFont="1" applyFill="1" applyBorder="1" applyAlignment="1">
      <alignment horizontal="justify" vertical="top" wrapText="1"/>
    </xf>
    <xf numFmtId="165" fontId="3" fillId="0" borderId="1" xfId="1" applyNumberFormat="1" applyFont="1" applyFill="1" applyBorder="1" applyAlignment="1">
      <alignment vertical="top" wrapText="1"/>
    </xf>
    <xf numFmtId="0" fontId="3" fillId="0" borderId="0" xfId="0" applyFont="1" applyFill="1"/>
    <xf numFmtId="0" fontId="5" fillId="0" borderId="0" xfId="0" applyFont="1" applyFill="1" applyAlignment="1">
      <alignment vertical="center"/>
    </xf>
    <xf numFmtId="0" fontId="5" fillId="0" borderId="0" xfId="0" applyFont="1" applyFill="1"/>
    <xf numFmtId="0" fontId="15" fillId="0" borderId="0" xfId="0" applyFont="1" applyFill="1" applyAlignment="1">
      <alignment vertical="center"/>
    </xf>
    <xf numFmtId="0" fontId="3" fillId="0" borderId="0" xfId="0" applyFont="1" applyFill="1" applyBorder="1" applyAlignment="1">
      <alignment horizontal="left" vertical="center"/>
    </xf>
    <xf numFmtId="165" fontId="3" fillId="0" borderId="5" xfId="1" applyNumberFormat="1" applyFont="1" applyFill="1" applyBorder="1" applyAlignment="1">
      <alignment horizontal="center" vertical="top" wrapText="1"/>
    </xf>
    <xf numFmtId="165" fontId="3" fillId="0" borderId="7" xfId="1" applyNumberFormat="1" applyFont="1" applyFill="1" applyBorder="1" applyAlignment="1">
      <alignment horizontal="center" vertical="top" wrapText="1"/>
    </xf>
    <xf numFmtId="165" fontId="3" fillId="0" borderId="6" xfId="1" applyNumberFormat="1" applyFont="1" applyFill="1" applyBorder="1" applyAlignment="1">
      <alignment horizontal="center" vertical="top" wrapText="1"/>
    </xf>
    <xf numFmtId="0" fontId="4" fillId="0" borderId="1" xfId="0" applyFont="1" applyFill="1" applyBorder="1" applyAlignment="1">
      <alignment vertical="center"/>
    </xf>
    <xf numFmtId="0" fontId="3" fillId="0" borderId="8" xfId="0" applyFont="1" applyFill="1" applyBorder="1" applyAlignment="1">
      <alignment horizontal="left" vertical="top" wrapText="1"/>
    </xf>
    <xf numFmtId="0" fontId="3" fillId="0" borderId="8" xfId="0" applyFont="1" applyFill="1" applyBorder="1" applyAlignment="1">
      <alignment horizontal="left" vertical="top"/>
    </xf>
    <xf numFmtId="0" fontId="3" fillId="0" borderId="0" xfId="0" applyFont="1" applyFill="1" applyBorder="1" applyAlignment="1">
      <alignment horizontal="left" vertical="top" wrapText="1"/>
    </xf>
    <xf numFmtId="0" fontId="3" fillId="0" borderId="0" xfId="0" applyFont="1" applyFill="1" applyAlignment="1">
      <alignment horizontal="left" vertical="top" wrapText="1"/>
    </xf>
    <xf numFmtId="0" fontId="8" fillId="0" borderId="1" xfId="0" applyFont="1" applyFill="1" applyBorder="1" applyAlignment="1">
      <alignment horizontal="center" vertical="top" wrapText="1"/>
    </xf>
    <xf numFmtId="165" fontId="3" fillId="0" borderId="5" xfId="0" applyNumberFormat="1" applyFont="1" applyFill="1" applyBorder="1" applyAlignment="1">
      <alignment horizontal="left" vertical="top" wrapText="1"/>
    </xf>
    <xf numFmtId="165" fontId="3" fillId="0" borderId="7" xfId="0" applyNumberFormat="1" applyFont="1" applyFill="1" applyBorder="1" applyAlignment="1">
      <alignment horizontal="left" vertical="top" wrapText="1"/>
    </xf>
    <xf numFmtId="165" fontId="3" fillId="0" borderId="6" xfId="0" applyNumberFormat="1" applyFont="1" applyFill="1" applyBorder="1" applyAlignment="1">
      <alignment horizontal="left" vertical="top" wrapText="1"/>
    </xf>
    <xf numFmtId="0" fontId="8"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4" xfId="0" applyFont="1" applyFill="1" applyBorder="1" applyAlignment="1">
      <alignment horizontal="center" vertical="top" wrapText="1"/>
    </xf>
    <xf numFmtId="0" fontId="4"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0" fontId="8"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165" fontId="3" fillId="0" borderId="5" xfId="1" applyNumberFormat="1" applyFont="1" applyFill="1" applyBorder="1" applyAlignment="1">
      <alignment horizontal="center" vertical="center" wrapText="1"/>
    </xf>
    <xf numFmtId="165" fontId="3" fillId="0" borderId="7" xfId="1" applyNumberFormat="1" applyFont="1" applyFill="1" applyBorder="1" applyAlignment="1">
      <alignment horizontal="center" vertical="center" wrapText="1"/>
    </xf>
    <xf numFmtId="165" fontId="3" fillId="0" borderId="6" xfId="1" applyNumberFormat="1" applyFont="1" applyFill="1" applyBorder="1" applyAlignment="1">
      <alignment horizontal="center" vertical="center" wrapText="1"/>
    </xf>
    <xf numFmtId="0" fontId="4" fillId="2" borderId="1" xfId="0" applyFont="1" applyFill="1" applyBorder="1" applyAlignment="1">
      <alignment vertical="center"/>
    </xf>
    <xf numFmtId="164" fontId="2"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3" fillId="0" borderId="1" xfId="0" applyFont="1" applyFill="1" applyBorder="1" applyAlignment="1">
      <alignment horizontal="center" vertical="top" wrapText="1"/>
    </xf>
    <xf numFmtId="165" fontId="3"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165" fontId="3" fillId="0" borderId="4"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165" fontId="3" fillId="0" borderId="6" xfId="0" applyNumberFormat="1" applyFont="1" applyFill="1" applyBorder="1" applyAlignment="1">
      <alignment horizontal="center" vertical="top" wrapText="1"/>
    </xf>
  </cellXfs>
  <cellStyles count="3">
    <cellStyle name="Обычный" xfId="0" builtinId="0"/>
    <cellStyle name="Процентный 4" xfId="2"/>
    <cellStyle name="Финансов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22</xdr:row>
      <xdr:rowOff>0</xdr:rowOff>
    </xdr:from>
    <xdr:ext cx="65" cy="172227"/>
    <xdr:sp macro="" textlink="">
      <xdr:nvSpPr>
        <xdr:cNvPr id="2" name="TextBox 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 name="TextBox 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 name="TextBox 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 name="TextBox 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 name="TextBox 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 name="TextBox 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 name="TextBox 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9" name="TextBox 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0" name="TextBox 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1" name="TextBox 1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2" name="TextBox 1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3" name="TextBox 1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4" name="TextBox 1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5" name="TextBox 1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6" name="TextBox 1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7" name="TextBox 1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8" name="TextBox 1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9" name="TextBox 1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0" name="TextBox 1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1" name="TextBox 2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2" name="TextBox 2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3" name="TextBox 2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4" name="TextBox 2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5" name="TextBox 2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6" name="TextBox 2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7" name="TextBox 2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8" name="TextBox 2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9" name="TextBox 2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0" name="TextBox 2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1" name="TextBox 3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2" name="TextBox 3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3" name="TextBox 3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4" name="TextBox 3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5" name="TextBox 3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6" name="TextBox 3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7" name="TextBox 3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8" name="TextBox 3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9" name="TextBox 3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0" name="TextBox 3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1" name="TextBox 4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2" name="TextBox 4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3" name="TextBox 4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4" name="TextBox 4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5" name="TextBox 4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6" name="TextBox 4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7" name="TextBox 4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8" name="TextBox 4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9" name="TextBox 4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0" name="TextBox 4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1" name="TextBox 5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2" name="TextBox 5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3" name="TextBox 5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4" name="TextBox 5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5" name="TextBox 5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6" name="TextBox 5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7" name="TextBox 5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8" name="TextBox 5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9" name="TextBox 5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0" name="TextBox 5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1" name="TextBox 6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2" name="TextBox 6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3" name="TextBox 6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4" name="TextBox 6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5" name="TextBox 6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6" name="TextBox 6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7" name="TextBox 6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8" name="TextBox 6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9" name="TextBox 6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0" name="TextBox 6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1" name="TextBox 7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2" name="TextBox 7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3" name="TextBox 7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4" name="TextBox 73"/>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5" name="TextBox 74"/>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6" name="TextBox 75"/>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7" name="TextBox 76"/>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8" name="TextBox 77"/>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9" name="TextBox 78"/>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0" name="TextBox 79"/>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1" name="TextBox 80"/>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2" name="TextBox 81"/>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3" name="TextBox 82"/>
        <xdr:cNvSpPr txBox="1"/>
      </xdr:nvSpPr>
      <xdr:spPr>
        <a:xfrm>
          <a:off x="44100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4" name="TextBox 83">
          <a:extLst>
            <a:ext uri="{FF2B5EF4-FFF2-40B4-BE49-F238E27FC236}">
              <a16:creationId xmlns="" xmlns:a16="http://schemas.microsoft.com/office/drawing/2014/main" id="{00000000-0008-0000-0000-000002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5" name="TextBox 84">
          <a:extLst>
            <a:ext uri="{FF2B5EF4-FFF2-40B4-BE49-F238E27FC236}">
              <a16:creationId xmlns="" xmlns:a16="http://schemas.microsoft.com/office/drawing/2014/main" id="{00000000-0008-0000-0000-00000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6" name="TextBox 85">
          <a:extLst>
            <a:ext uri="{FF2B5EF4-FFF2-40B4-BE49-F238E27FC236}">
              <a16:creationId xmlns="" xmlns:a16="http://schemas.microsoft.com/office/drawing/2014/main" id="{00000000-0008-0000-0000-00000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7" name="TextBox 86">
          <a:extLst>
            <a:ext uri="{FF2B5EF4-FFF2-40B4-BE49-F238E27FC236}">
              <a16:creationId xmlns="" xmlns:a16="http://schemas.microsoft.com/office/drawing/2014/main" id="{00000000-0008-0000-0000-00000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8" name="TextBox 87">
          <a:extLst>
            <a:ext uri="{FF2B5EF4-FFF2-40B4-BE49-F238E27FC236}">
              <a16:creationId xmlns="" xmlns:a16="http://schemas.microsoft.com/office/drawing/2014/main" id="{00000000-0008-0000-0000-00000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89" name="TextBox 88">
          <a:extLst>
            <a:ext uri="{FF2B5EF4-FFF2-40B4-BE49-F238E27FC236}">
              <a16:creationId xmlns="" xmlns:a16="http://schemas.microsoft.com/office/drawing/2014/main" id="{00000000-0008-0000-0000-000008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0" name="TextBox 89">
          <a:extLst>
            <a:ext uri="{FF2B5EF4-FFF2-40B4-BE49-F238E27FC236}">
              <a16:creationId xmlns="" xmlns:a16="http://schemas.microsoft.com/office/drawing/2014/main" id="{00000000-0008-0000-0000-000009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1" name="TextBox 90">
          <a:extLst>
            <a:ext uri="{FF2B5EF4-FFF2-40B4-BE49-F238E27FC236}">
              <a16:creationId xmlns="" xmlns:a16="http://schemas.microsoft.com/office/drawing/2014/main" id="{00000000-0008-0000-0000-00000A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2" name="TextBox 91">
          <a:extLst>
            <a:ext uri="{FF2B5EF4-FFF2-40B4-BE49-F238E27FC236}">
              <a16:creationId xmlns="" xmlns:a16="http://schemas.microsoft.com/office/drawing/2014/main" id="{00000000-0008-0000-0000-00000B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3" name="TextBox 92">
          <a:extLst>
            <a:ext uri="{FF2B5EF4-FFF2-40B4-BE49-F238E27FC236}">
              <a16:creationId xmlns="" xmlns:a16="http://schemas.microsoft.com/office/drawing/2014/main" id="{00000000-0008-0000-0000-00000C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4" name="TextBox 93">
          <a:extLst>
            <a:ext uri="{FF2B5EF4-FFF2-40B4-BE49-F238E27FC236}">
              <a16:creationId xmlns="" xmlns:a16="http://schemas.microsoft.com/office/drawing/2014/main" id="{00000000-0008-0000-0000-00000D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5" name="TextBox 94">
          <a:extLst>
            <a:ext uri="{FF2B5EF4-FFF2-40B4-BE49-F238E27FC236}">
              <a16:creationId xmlns="" xmlns:a16="http://schemas.microsoft.com/office/drawing/2014/main" id="{00000000-0008-0000-0000-00000F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6" name="TextBox 95">
          <a:extLst>
            <a:ext uri="{FF2B5EF4-FFF2-40B4-BE49-F238E27FC236}">
              <a16:creationId xmlns="" xmlns:a16="http://schemas.microsoft.com/office/drawing/2014/main" id="{00000000-0008-0000-0000-00001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7" name="TextBox 96">
          <a:extLst>
            <a:ext uri="{FF2B5EF4-FFF2-40B4-BE49-F238E27FC236}">
              <a16:creationId xmlns="" xmlns:a16="http://schemas.microsoft.com/office/drawing/2014/main" id="{00000000-0008-0000-0000-00001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8" name="TextBox 97">
          <a:extLst>
            <a:ext uri="{FF2B5EF4-FFF2-40B4-BE49-F238E27FC236}">
              <a16:creationId xmlns="" xmlns:a16="http://schemas.microsoft.com/office/drawing/2014/main" id="{00000000-0008-0000-0000-00001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99" name="TextBox 98">
          <a:extLst>
            <a:ext uri="{FF2B5EF4-FFF2-40B4-BE49-F238E27FC236}">
              <a16:creationId xmlns="" xmlns:a16="http://schemas.microsoft.com/office/drawing/2014/main" id="{00000000-0008-0000-0000-000017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0" name="TextBox 99">
          <a:extLst>
            <a:ext uri="{FF2B5EF4-FFF2-40B4-BE49-F238E27FC236}">
              <a16:creationId xmlns="" xmlns:a16="http://schemas.microsoft.com/office/drawing/2014/main" id="{00000000-0008-0000-0000-000018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1" name="TextBox 100">
          <a:extLst>
            <a:ext uri="{FF2B5EF4-FFF2-40B4-BE49-F238E27FC236}">
              <a16:creationId xmlns="" xmlns:a16="http://schemas.microsoft.com/office/drawing/2014/main" id="{00000000-0008-0000-0000-00001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2" name="TextBox 101">
          <a:extLst>
            <a:ext uri="{FF2B5EF4-FFF2-40B4-BE49-F238E27FC236}">
              <a16:creationId xmlns="" xmlns:a16="http://schemas.microsoft.com/office/drawing/2014/main" id="{00000000-0008-0000-0000-000019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3" name="TextBox 102">
          <a:extLst>
            <a:ext uri="{FF2B5EF4-FFF2-40B4-BE49-F238E27FC236}">
              <a16:creationId xmlns="" xmlns:a16="http://schemas.microsoft.com/office/drawing/2014/main" id="{00000000-0008-0000-0000-00001A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4" name="TextBox 103">
          <a:extLst>
            <a:ext uri="{FF2B5EF4-FFF2-40B4-BE49-F238E27FC236}">
              <a16:creationId xmlns="" xmlns:a16="http://schemas.microsoft.com/office/drawing/2014/main" id="{00000000-0008-0000-0000-00001B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5" name="TextBox 104">
          <a:extLst>
            <a:ext uri="{FF2B5EF4-FFF2-40B4-BE49-F238E27FC236}">
              <a16:creationId xmlns="" xmlns:a16="http://schemas.microsoft.com/office/drawing/2014/main" id="{00000000-0008-0000-0000-00001C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6" name="TextBox 105">
          <a:extLst>
            <a:ext uri="{FF2B5EF4-FFF2-40B4-BE49-F238E27FC236}">
              <a16:creationId xmlns="" xmlns:a16="http://schemas.microsoft.com/office/drawing/2014/main" id="{00000000-0008-0000-0000-00001D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7" name="TextBox 106">
          <a:extLst>
            <a:ext uri="{FF2B5EF4-FFF2-40B4-BE49-F238E27FC236}">
              <a16:creationId xmlns="" xmlns:a16="http://schemas.microsoft.com/office/drawing/2014/main" id="{00000000-0008-0000-0000-00001E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8" name="TextBox 107">
          <a:extLst>
            <a:ext uri="{FF2B5EF4-FFF2-40B4-BE49-F238E27FC236}">
              <a16:creationId xmlns="" xmlns:a16="http://schemas.microsoft.com/office/drawing/2014/main" id="{00000000-0008-0000-0000-00001F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09" name="TextBox 108">
          <a:extLst>
            <a:ext uri="{FF2B5EF4-FFF2-40B4-BE49-F238E27FC236}">
              <a16:creationId xmlns="" xmlns:a16="http://schemas.microsoft.com/office/drawing/2014/main" id="{00000000-0008-0000-0000-000020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0" name="TextBox 109">
          <a:extLst>
            <a:ext uri="{FF2B5EF4-FFF2-40B4-BE49-F238E27FC236}">
              <a16:creationId xmlns="" xmlns:a16="http://schemas.microsoft.com/office/drawing/2014/main" id="{00000000-0008-0000-0000-000021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1" name="TextBox 110">
          <a:extLst>
            <a:ext uri="{FF2B5EF4-FFF2-40B4-BE49-F238E27FC236}">
              <a16:creationId xmlns="" xmlns:a16="http://schemas.microsoft.com/office/drawing/2014/main" id="{00000000-0008-0000-0000-000022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2" name="TextBox 111">
          <a:extLst>
            <a:ext uri="{FF2B5EF4-FFF2-40B4-BE49-F238E27FC236}">
              <a16:creationId xmlns="" xmlns:a16="http://schemas.microsoft.com/office/drawing/2014/main" id="{00000000-0008-0000-0000-00002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3" name="TextBox 112">
          <a:extLst>
            <a:ext uri="{FF2B5EF4-FFF2-40B4-BE49-F238E27FC236}">
              <a16:creationId xmlns="" xmlns:a16="http://schemas.microsoft.com/office/drawing/2014/main" id="{00000000-0008-0000-0000-00002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4" name="TextBox 113">
          <a:extLst>
            <a:ext uri="{FF2B5EF4-FFF2-40B4-BE49-F238E27FC236}">
              <a16:creationId xmlns="" xmlns:a16="http://schemas.microsoft.com/office/drawing/2014/main" id="{00000000-0008-0000-0000-00002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5" name="TextBox 114">
          <a:extLst>
            <a:ext uri="{FF2B5EF4-FFF2-40B4-BE49-F238E27FC236}">
              <a16:creationId xmlns="" xmlns:a16="http://schemas.microsoft.com/office/drawing/2014/main" id="{00000000-0008-0000-0000-00002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6" name="TextBox 115">
          <a:extLst>
            <a:ext uri="{FF2B5EF4-FFF2-40B4-BE49-F238E27FC236}">
              <a16:creationId xmlns="" xmlns:a16="http://schemas.microsoft.com/office/drawing/2014/main" id="{00000000-0008-0000-0000-00002C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7" name="TextBox 116">
          <a:extLst>
            <a:ext uri="{FF2B5EF4-FFF2-40B4-BE49-F238E27FC236}">
              <a16:creationId xmlns="" xmlns:a16="http://schemas.microsoft.com/office/drawing/2014/main" id="{00000000-0008-0000-0000-00002D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8" name="TextBox 117">
          <a:extLst>
            <a:ext uri="{FF2B5EF4-FFF2-40B4-BE49-F238E27FC236}">
              <a16:creationId xmlns="" xmlns:a16="http://schemas.microsoft.com/office/drawing/2014/main" id="{00000000-0008-0000-0000-00002E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19" name="TextBox 118">
          <a:extLst>
            <a:ext uri="{FF2B5EF4-FFF2-40B4-BE49-F238E27FC236}">
              <a16:creationId xmlns="" xmlns:a16="http://schemas.microsoft.com/office/drawing/2014/main" id="{00000000-0008-0000-0000-00002F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0" name="TextBox 119">
          <a:extLst>
            <a:ext uri="{FF2B5EF4-FFF2-40B4-BE49-F238E27FC236}">
              <a16:creationId xmlns="" xmlns:a16="http://schemas.microsoft.com/office/drawing/2014/main" id="{00000000-0008-0000-0000-000030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1" name="TextBox 120">
          <a:extLst>
            <a:ext uri="{FF2B5EF4-FFF2-40B4-BE49-F238E27FC236}">
              <a16:creationId xmlns="" xmlns:a16="http://schemas.microsoft.com/office/drawing/2014/main" id="{00000000-0008-0000-0000-000031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2" name="TextBox 121">
          <a:extLst>
            <a:ext uri="{FF2B5EF4-FFF2-40B4-BE49-F238E27FC236}">
              <a16:creationId xmlns="" xmlns:a16="http://schemas.microsoft.com/office/drawing/2014/main" id="{00000000-0008-0000-0000-000032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3" name="TextBox 122">
          <a:extLst>
            <a:ext uri="{FF2B5EF4-FFF2-40B4-BE49-F238E27FC236}">
              <a16:creationId xmlns="" xmlns:a16="http://schemas.microsoft.com/office/drawing/2014/main" id="{00000000-0008-0000-0000-00003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4" name="TextBox 123">
          <a:extLst>
            <a:ext uri="{FF2B5EF4-FFF2-40B4-BE49-F238E27FC236}">
              <a16:creationId xmlns="" xmlns:a16="http://schemas.microsoft.com/office/drawing/2014/main" id="{00000000-0008-0000-0000-00003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5" name="TextBox 124">
          <a:extLst>
            <a:ext uri="{FF2B5EF4-FFF2-40B4-BE49-F238E27FC236}">
              <a16:creationId xmlns="" xmlns:a16="http://schemas.microsoft.com/office/drawing/2014/main" id="{00000000-0008-0000-0000-00003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6" name="TextBox 125">
          <a:extLst>
            <a:ext uri="{FF2B5EF4-FFF2-40B4-BE49-F238E27FC236}">
              <a16:creationId xmlns="" xmlns:a16="http://schemas.microsoft.com/office/drawing/2014/main" id="{00000000-0008-0000-0000-00003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7" name="TextBox 126">
          <a:extLst>
            <a:ext uri="{FF2B5EF4-FFF2-40B4-BE49-F238E27FC236}">
              <a16:creationId xmlns="" xmlns:a16="http://schemas.microsoft.com/office/drawing/2014/main" id="{00000000-0008-0000-0000-000037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8" name="TextBox 127">
          <a:extLst>
            <a:ext uri="{FF2B5EF4-FFF2-40B4-BE49-F238E27FC236}">
              <a16:creationId xmlns="" xmlns:a16="http://schemas.microsoft.com/office/drawing/2014/main" id="{00000000-0008-0000-0000-000038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29" name="TextBox 128">
          <a:extLst>
            <a:ext uri="{FF2B5EF4-FFF2-40B4-BE49-F238E27FC236}">
              <a16:creationId xmlns="" xmlns:a16="http://schemas.microsoft.com/office/drawing/2014/main" id="{00000000-0008-0000-0000-000039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0" name="TextBox 129">
          <a:extLst>
            <a:ext uri="{FF2B5EF4-FFF2-40B4-BE49-F238E27FC236}">
              <a16:creationId xmlns="" xmlns:a16="http://schemas.microsoft.com/office/drawing/2014/main" id="{00000000-0008-0000-0000-00003A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1" name="TextBox 130">
          <a:extLst>
            <a:ext uri="{FF2B5EF4-FFF2-40B4-BE49-F238E27FC236}">
              <a16:creationId xmlns="" xmlns:a16="http://schemas.microsoft.com/office/drawing/2014/main" id="{00000000-0008-0000-0000-00003B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2" name="TextBox 131">
          <a:extLst>
            <a:ext uri="{FF2B5EF4-FFF2-40B4-BE49-F238E27FC236}">
              <a16:creationId xmlns="" xmlns:a16="http://schemas.microsoft.com/office/drawing/2014/main" id="{00000000-0008-0000-0000-00003C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3" name="TextBox 132">
          <a:extLst>
            <a:ext uri="{FF2B5EF4-FFF2-40B4-BE49-F238E27FC236}">
              <a16:creationId xmlns="" xmlns:a16="http://schemas.microsoft.com/office/drawing/2014/main" id="{00000000-0008-0000-0000-00003D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4" name="TextBox 133">
          <a:extLst>
            <a:ext uri="{FF2B5EF4-FFF2-40B4-BE49-F238E27FC236}">
              <a16:creationId xmlns="" xmlns:a16="http://schemas.microsoft.com/office/drawing/2014/main" id="{00000000-0008-0000-0000-00003E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5" name="TextBox 134">
          <a:extLst>
            <a:ext uri="{FF2B5EF4-FFF2-40B4-BE49-F238E27FC236}">
              <a16:creationId xmlns="" xmlns:a16="http://schemas.microsoft.com/office/drawing/2014/main" id="{00000000-0008-0000-0000-00003F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6" name="TextBox 135">
          <a:extLst>
            <a:ext uri="{FF2B5EF4-FFF2-40B4-BE49-F238E27FC236}">
              <a16:creationId xmlns="" xmlns:a16="http://schemas.microsoft.com/office/drawing/2014/main" id="{00000000-0008-0000-0000-000040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7" name="TextBox 136">
          <a:extLst>
            <a:ext uri="{FF2B5EF4-FFF2-40B4-BE49-F238E27FC236}">
              <a16:creationId xmlns="" xmlns:a16="http://schemas.microsoft.com/office/drawing/2014/main" id="{00000000-0008-0000-0000-000041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8" name="TextBox 137">
          <a:extLst>
            <a:ext uri="{FF2B5EF4-FFF2-40B4-BE49-F238E27FC236}">
              <a16:creationId xmlns="" xmlns:a16="http://schemas.microsoft.com/office/drawing/2014/main" id="{00000000-0008-0000-0000-000042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39" name="TextBox 138">
          <a:extLst>
            <a:ext uri="{FF2B5EF4-FFF2-40B4-BE49-F238E27FC236}">
              <a16:creationId xmlns="" xmlns:a16="http://schemas.microsoft.com/office/drawing/2014/main" id="{00000000-0008-0000-0000-00004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0" name="TextBox 139">
          <a:extLst>
            <a:ext uri="{FF2B5EF4-FFF2-40B4-BE49-F238E27FC236}">
              <a16:creationId xmlns="" xmlns:a16="http://schemas.microsoft.com/office/drawing/2014/main" id="{00000000-0008-0000-0000-00004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1" name="TextBox 140">
          <a:extLst>
            <a:ext uri="{FF2B5EF4-FFF2-40B4-BE49-F238E27FC236}">
              <a16:creationId xmlns="" xmlns:a16="http://schemas.microsoft.com/office/drawing/2014/main" id="{00000000-0008-0000-0000-00004A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2" name="TextBox 141">
          <a:extLst>
            <a:ext uri="{FF2B5EF4-FFF2-40B4-BE49-F238E27FC236}">
              <a16:creationId xmlns="" xmlns:a16="http://schemas.microsoft.com/office/drawing/2014/main" id="{00000000-0008-0000-0000-00004B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3" name="TextBox 142">
          <a:extLst>
            <a:ext uri="{FF2B5EF4-FFF2-40B4-BE49-F238E27FC236}">
              <a16:creationId xmlns="" xmlns:a16="http://schemas.microsoft.com/office/drawing/2014/main" id="{00000000-0008-0000-0000-00004C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4" name="TextBox 143">
          <a:extLst>
            <a:ext uri="{FF2B5EF4-FFF2-40B4-BE49-F238E27FC236}">
              <a16:creationId xmlns="" xmlns:a16="http://schemas.microsoft.com/office/drawing/2014/main" id="{00000000-0008-0000-0000-00004D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5" name="TextBox 144">
          <a:extLst>
            <a:ext uri="{FF2B5EF4-FFF2-40B4-BE49-F238E27FC236}">
              <a16:creationId xmlns="" xmlns:a16="http://schemas.microsoft.com/office/drawing/2014/main" id="{00000000-0008-0000-0000-00004E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6" name="TextBox 145">
          <a:extLst>
            <a:ext uri="{FF2B5EF4-FFF2-40B4-BE49-F238E27FC236}">
              <a16:creationId xmlns="" xmlns:a16="http://schemas.microsoft.com/office/drawing/2014/main" id="{00000000-0008-0000-0000-00004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7" name="TextBox 146">
          <a:extLst>
            <a:ext uri="{FF2B5EF4-FFF2-40B4-BE49-F238E27FC236}">
              <a16:creationId xmlns="" xmlns:a16="http://schemas.microsoft.com/office/drawing/2014/main" id="{00000000-0008-0000-0000-00004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8" name="TextBox 147">
          <a:extLst>
            <a:ext uri="{FF2B5EF4-FFF2-40B4-BE49-F238E27FC236}">
              <a16:creationId xmlns="" xmlns:a16="http://schemas.microsoft.com/office/drawing/2014/main" id="{00000000-0008-0000-0000-000047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49" name="TextBox 148">
          <a:extLst>
            <a:ext uri="{FF2B5EF4-FFF2-40B4-BE49-F238E27FC236}">
              <a16:creationId xmlns="" xmlns:a16="http://schemas.microsoft.com/office/drawing/2014/main" id="{00000000-0008-0000-0000-000048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0" name="TextBox 149">
          <a:extLst>
            <a:ext uri="{FF2B5EF4-FFF2-40B4-BE49-F238E27FC236}">
              <a16:creationId xmlns="" xmlns:a16="http://schemas.microsoft.com/office/drawing/2014/main" id="{00000000-0008-0000-0000-000049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1" name="TextBox 150">
          <a:extLst>
            <a:ext uri="{FF2B5EF4-FFF2-40B4-BE49-F238E27FC236}">
              <a16:creationId xmlns="" xmlns:a16="http://schemas.microsoft.com/office/drawing/2014/main" id="{00000000-0008-0000-0000-00004F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2" name="TextBox 151">
          <a:extLst>
            <a:ext uri="{FF2B5EF4-FFF2-40B4-BE49-F238E27FC236}">
              <a16:creationId xmlns="" xmlns:a16="http://schemas.microsoft.com/office/drawing/2014/main" id="{00000000-0008-0000-0000-000050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3" name="TextBox 152">
          <a:extLst>
            <a:ext uri="{FF2B5EF4-FFF2-40B4-BE49-F238E27FC236}">
              <a16:creationId xmlns="" xmlns:a16="http://schemas.microsoft.com/office/drawing/2014/main" id="{00000000-0008-0000-0000-000051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4" name="TextBox 153">
          <a:extLst>
            <a:ext uri="{FF2B5EF4-FFF2-40B4-BE49-F238E27FC236}">
              <a16:creationId xmlns="" xmlns:a16="http://schemas.microsoft.com/office/drawing/2014/main" id="{00000000-0008-0000-0000-000052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5" name="TextBox 154">
          <a:extLst>
            <a:ext uri="{FF2B5EF4-FFF2-40B4-BE49-F238E27FC236}">
              <a16:creationId xmlns="" xmlns:a16="http://schemas.microsoft.com/office/drawing/2014/main" id="{00000000-0008-0000-0000-000053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6" name="TextBox 155">
          <a:extLst>
            <a:ext uri="{FF2B5EF4-FFF2-40B4-BE49-F238E27FC236}">
              <a16:creationId xmlns="" xmlns:a16="http://schemas.microsoft.com/office/drawing/2014/main" id="{00000000-0008-0000-0000-000054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7" name="TextBox 156">
          <a:extLst>
            <a:ext uri="{FF2B5EF4-FFF2-40B4-BE49-F238E27FC236}">
              <a16:creationId xmlns="" xmlns:a16="http://schemas.microsoft.com/office/drawing/2014/main" id="{00000000-0008-0000-0000-000055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8" name="TextBox 157">
          <a:extLst>
            <a:ext uri="{FF2B5EF4-FFF2-40B4-BE49-F238E27FC236}">
              <a16:creationId xmlns="" xmlns:a16="http://schemas.microsoft.com/office/drawing/2014/main" id="{00000000-0008-0000-0000-000056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59" name="TextBox 158">
          <a:extLst>
            <a:ext uri="{FF2B5EF4-FFF2-40B4-BE49-F238E27FC236}">
              <a16:creationId xmlns="" xmlns:a16="http://schemas.microsoft.com/office/drawing/2014/main" id="{00000000-0008-0000-0000-000057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83</xdr:row>
      <xdr:rowOff>0</xdr:rowOff>
    </xdr:from>
    <xdr:ext cx="65" cy="172227"/>
    <xdr:sp macro="" textlink="">
      <xdr:nvSpPr>
        <xdr:cNvPr id="160" name="TextBox 159">
          <a:extLst>
            <a:ext uri="{FF2B5EF4-FFF2-40B4-BE49-F238E27FC236}">
              <a16:creationId xmlns="" xmlns:a16="http://schemas.microsoft.com/office/drawing/2014/main" id="{00000000-0008-0000-0000-000058000000}"/>
            </a:ext>
          </a:extLst>
        </xdr:cNvPr>
        <xdr:cNvSpPr txBox="1"/>
      </xdr:nvSpPr>
      <xdr:spPr>
        <a:xfrm>
          <a:off x="4410075"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1" name="TextBox 16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2" name="TextBox 16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3" name="TextBox 16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4" name="TextBox 16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5" name="TextBox 16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6" name="TextBox 16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7" name="TextBox 16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8" name="TextBox 16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69" name="TextBox 16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0" name="TextBox 16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1" name="TextBox 17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2" name="TextBox 17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3" name="TextBox 17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4" name="TextBox 17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5" name="TextBox 17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76" name="TextBox 17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77" name="TextBox 176"/>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78" name="TextBox 177"/>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79" name="TextBox 178"/>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0" name="TextBox 179"/>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1" name="TextBox 180"/>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2" name="TextBox 181"/>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3" name="TextBox 182"/>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4" name="TextBox 183"/>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5" name="TextBox 184"/>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6" name="TextBox 185"/>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7" name="TextBox 186"/>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8" name="TextBox 187"/>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89" name="TextBox 188"/>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90" name="TextBox 189"/>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91" name="TextBox 190"/>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22</xdr:row>
      <xdr:rowOff>0</xdr:rowOff>
    </xdr:from>
    <xdr:ext cx="65" cy="172227"/>
    <xdr:sp macro="" textlink="">
      <xdr:nvSpPr>
        <xdr:cNvPr id="192" name="TextBox 191"/>
        <xdr:cNvSpPr txBox="1"/>
      </xdr:nvSpPr>
      <xdr:spPr>
        <a:xfrm>
          <a:off x="12906375"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3" name="TextBox 19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4" name="TextBox 19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5" name="TextBox 19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6" name="TextBox 19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7" name="TextBox 19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8" name="TextBox 19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199" name="TextBox 19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0" name="TextBox 19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1" name="TextBox 20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2" name="TextBox 20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3" name="TextBox 20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4" name="TextBox 20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5" name="TextBox 20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6" name="TextBox 20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7" name="TextBox 20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8" name="TextBox 20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09" name="TextBox 20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0" name="TextBox 20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1" name="TextBox 21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2" name="TextBox 21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3" name="TextBox 21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4" name="TextBox 21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5" name="TextBox 21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6" name="TextBox 21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7" name="TextBox 21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8" name="TextBox 21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19" name="TextBox 21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0" name="TextBox 21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1" name="TextBox 22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2" name="TextBox 22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3" name="TextBox 22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4" name="TextBox 22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5" name="TextBox 22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6" name="TextBox 22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7" name="TextBox 22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8" name="TextBox 22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29" name="TextBox 22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0" name="TextBox 22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1" name="TextBox 23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2" name="TextBox 23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3" name="TextBox 23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4" name="TextBox 23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5" name="TextBox 23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6" name="TextBox 23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7" name="TextBox 23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8" name="TextBox 23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39" name="TextBox 23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0" name="TextBox 23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1" name="TextBox 24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2" name="TextBox 24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3" name="TextBox 24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4" name="TextBox 24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5" name="TextBox 24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6" name="TextBox 24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7" name="TextBox 24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8" name="TextBox 24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49" name="TextBox 24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0" name="TextBox 24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1" name="TextBox 25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2" name="TextBox 25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3" name="TextBox 25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4" name="TextBox 25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5" name="TextBox 25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6" name="TextBox 25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7" name="TextBox 25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8" name="TextBox 25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59" name="TextBox 25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0" name="TextBox 25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1" name="TextBox 26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2" name="TextBox 26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3" name="TextBox 26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4" name="TextBox 26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5" name="TextBox 264"/>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6" name="TextBox 265"/>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7" name="TextBox 266"/>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8" name="TextBox 267"/>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69" name="TextBox 268"/>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70" name="TextBox 269"/>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71" name="TextBox 270"/>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72" name="TextBox 271"/>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73" name="TextBox 272"/>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22</xdr:row>
      <xdr:rowOff>0</xdr:rowOff>
    </xdr:from>
    <xdr:ext cx="65" cy="172227"/>
    <xdr:sp macro="" textlink="">
      <xdr:nvSpPr>
        <xdr:cNvPr id="274" name="TextBox 273"/>
        <xdr:cNvSpPr txBox="1"/>
      </xdr:nvSpPr>
      <xdr:spPr>
        <a:xfrm>
          <a:off x="54673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75" name="TextBox 274"/>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76" name="TextBox 275"/>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77" name="TextBox 276"/>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78" name="TextBox 277"/>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79" name="TextBox 278"/>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0" name="TextBox 279"/>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1" name="TextBox 280"/>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2" name="TextBox 281"/>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3" name="TextBox 282"/>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4" name="TextBox 283"/>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5" name="TextBox 284"/>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6" name="TextBox 285"/>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7" name="TextBox 286"/>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8" name="TextBox 287"/>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9" name="TextBox 288"/>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90" name="TextBox 289"/>
        <xdr:cNvSpPr txBox="1"/>
      </xdr:nvSpPr>
      <xdr:spPr>
        <a:xfrm>
          <a:off x="6572250" y="716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1" name="TextBox 290">
          <a:extLst>
            <a:ext uri="{FF2B5EF4-FFF2-40B4-BE49-F238E27FC236}">
              <a16:creationId xmlns="" xmlns:a16="http://schemas.microsoft.com/office/drawing/2014/main" id="{00000000-0008-0000-0000-000002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2" name="TextBox 291">
          <a:extLst>
            <a:ext uri="{FF2B5EF4-FFF2-40B4-BE49-F238E27FC236}">
              <a16:creationId xmlns="" xmlns:a16="http://schemas.microsoft.com/office/drawing/2014/main" id="{00000000-0008-0000-0000-00000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3" name="TextBox 292">
          <a:extLst>
            <a:ext uri="{FF2B5EF4-FFF2-40B4-BE49-F238E27FC236}">
              <a16:creationId xmlns="" xmlns:a16="http://schemas.microsoft.com/office/drawing/2014/main" id="{00000000-0008-0000-0000-00000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4" name="TextBox 293">
          <a:extLst>
            <a:ext uri="{FF2B5EF4-FFF2-40B4-BE49-F238E27FC236}">
              <a16:creationId xmlns="" xmlns:a16="http://schemas.microsoft.com/office/drawing/2014/main" id="{00000000-0008-0000-0000-00000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5" name="TextBox 294">
          <a:extLst>
            <a:ext uri="{FF2B5EF4-FFF2-40B4-BE49-F238E27FC236}">
              <a16:creationId xmlns="" xmlns:a16="http://schemas.microsoft.com/office/drawing/2014/main" id="{00000000-0008-0000-0000-00000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6" name="TextBox 295">
          <a:extLst>
            <a:ext uri="{FF2B5EF4-FFF2-40B4-BE49-F238E27FC236}">
              <a16:creationId xmlns="" xmlns:a16="http://schemas.microsoft.com/office/drawing/2014/main" id="{00000000-0008-0000-0000-000008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7" name="TextBox 296">
          <a:extLst>
            <a:ext uri="{FF2B5EF4-FFF2-40B4-BE49-F238E27FC236}">
              <a16:creationId xmlns="" xmlns:a16="http://schemas.microsoft.com/office/drawing/2014/main" id="{00000000-0008-0000-0000-000009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8" name="TextBox 297">
          <a:extLst>
            <a:ext uri="{FF2B5EF4-FFF2-40B4-BE49-F238E27FC236}">
              <a16:creationId xmlns="" xmlns:a16="http://schemas.microsoft.com/office/drawing/2014/main" id="{00000000-0008-0000-0000-00000A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299" name="TextBox 298">
          <a:extLst>
            <a:ext uri="{FF2B5EF4-FFF2-40B4-BE49-F238E27FC236}">
              <a16:creationId xmlns="" xmlns:a16="http://schemas.microsoft.com/office/drawing/2014/main" id="{00000000-0008-0000-0000-00000B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0" name="TextBox 299">
          <a:extLst>
            <a:ext uri="{FF2B5EF4-FFF2-40B4-BE49-F238E27FC236}">
              <a16:creationId xmlns="" xmlns:a16="http://schemas.microsoft.com/office/drawing/2014/main" id="{00000000-0008-0000-0000-00000C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1" name="TextBox 300">
          <a:extLst>
            <a:ext uri="{FF2B5EF4-FFF2-40B4-BE49-F238E27FC236}">
              <a16:creationId xmlns="" xmlns:a16="http://schemas.microsoft.com/office/drawing/2014/main" id="{00000000-0008-0000-0000-00000D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2" name="TextBox 301">
          <a:extLst>
            <a:ext uri="{FF2B5EF4-FFF2-40B4-BE49-F238E27FC236}">
              <a16:creationId xmlns="" xmlns:a16="http://schemas.microsoft.com/office/drawing/2014/main" id="{00000000-0008-0000-0000-00000F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3" name="TextBox 302">
          <a:extLst>
            <a:ext uri="{FF2B5EF4-FFF2-40B4-BE49-F238E27FC236}">
              <a16:creationId xmlns="" xmlns:a16="http://schemas.microsoft.com/office/drawing/2014/main" id="{00000000-0008-0000-0000-00001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4" name="TextBox 303">
          <a:extLst>
            <a:ext uri="{FF2B5EF4-FFF2-40B4-BE49-F238E27FC236}">
              <a16:creationId xmlns="" xmlns:a16="http://schemas.microsoft.com/office/drawing/2014/main" id="{00000000-0008-0000-0000-00001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5" name="TextBox 304">
          <a:extLst>
            <a:ext uri="{FF2B5EF4-FFF2-40B4-BE49-F238E27FC236}">
              <a16:creationId xmlns="" xmlns:a16="http://schemas.microsoft.com/office/drawing/2014/main" id="{00000000-0008-0000-0000-00001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6" name="TextBox 305">
          <a:extLst>
            <a:ext uri="{FF2B5EF4-FFF2-40B4-BE49-F238E27FC236}">
              <a16:creationId xmlns="" xmlns:a16="http://schemas.microsoft.com/office/drawing/2014/main" id="{00000000-0008-0000-0000-000017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7" name="TextBox 306">
          <a:extLst>
            <a:ext uri="{FF2B5EF4-FFF2-40B4-BE49-F238E27FC236}">
              <a16:creationId xmlns="" xmlns:a16="http://schemas.microsoft.com/office/drawing/2014/main" id="{00000000-0008-0000-0000-000018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8" name="TextBox 307">
          <a:extLst>
            <a:ext uri="{FF2B5EF4-FFF2-40B4-BE49-F238E27FC236}">
              <a16:creationId xmlns="" xmlns:a16="http://schemas.microsoft.com/office/drawing/2014/main" id="{00000000-0008-0000-0000-00001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09" name="TextBox 308">
          <a:extLst>
            <a:ext uri="{FF2B5EF4-FFF2-40B4-BE49-F238E27FC236}">
              <a16:creationId xmlns="" xmlns:a16="http://schemas.microsoft.com/office/drawing/2014/main" id="{00000000-0008-0000-0000-000019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0" name="TextBox 309">
          <a:extLst>
            <a:ext uri="{FF2B5EF4-FFF2-40B4-BE49-F238E27FC236}">
              <a16:creationId xmlns="" xmlns:a16="http://schemas.microsoft.com/office/drawing/2014/main" id="{00000000-0008-0000-0000-00001A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1" name="TextBox 310">
          <a:extLst>
            <a:ext uri="{FF2B5EF4-FFF2-40B4-BE49-F238E27FC236}">
              <a16:creationId xmlns="" xmlns:a16="http://schemas.microsoft.com/office/drawing/2014/main" id="{00000000-0008-0000-0000-00001B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2" name="TextBox 311">
          <a:extLst>
            <a:ext uri="{FF2B5EF4-FFF2-40B4-BE49-F238E27FC236}">
              <a16:creationId xmlns="" xmlns:a16="http://schemas.microsoft.com/office/drawing/2014/main" id="{00000000-0008-0000-0000-00001C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3" name="TextBox 312">
          <a:extLst>
            <a:ext uri="{FF2B5EF4-FFF2-40B4-BE49-F238E27FC236}">
              <a16:creationId xmlns="" xmlns:a16="http://schemas.microsoft.com/office/drawing/2014/main" id="{00000000-0008-0000-0000-00001D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4" name="TextBox 313">
          <a:extLst>
            <a:ext uri="{FF2B5EF4-FFF2-40B4-BE49-F238E27FC236}">
              <a16:creationId xmlns="" xmlns:a16="http://schemas.microsoft.com/office/drawing/2014/main" id="{00000000-0008-0000-0000-00001E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5" name="TextBox 314">
          <a:extLst>
            <a:ext uri="{FF2B5EF4-FFF2-40B4-BE49-F238E27FC236}">
              <a16:creationId xmlns="" xmlns:a16="http://schemas.microsoft.com/office/drawing/2014/main" id="{00000000-0008-0000-0000-00001F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6" name="TextBox 315">
          <a:extLst>
            <a:ext uri="{FF2B5EF4-FFF2-40B4-BE49-F238E27FC236}">
              <a16:creationId xmlns="" xmlns:a16="http://schemas.microsoft.com/office/drawing/2014/main" id="{00000000-0008-0000-0000-000020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7" name="TextBox 316">
          <a:extLst>
            <a:ext uri="{FF2B5EF4-FFF2-40B4-BE49-F238E27FC236}">
              <a16:creationId xmlns="" xmlns:a16="http://schemas.microsoft.com/office/drawing/2014/main" id="{00000000-0008-0000-0000-000021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8" name="TextBox 317">
          <a:extLst>
            <a:ext uri="{FF2B5EF4-FFF2-40B4-BE49-F238E27FC236}">
              <a16:creationId xmlns="" xmlns:a16="http://schemas.microsoft.com/office/drawing/2014/main" id="{00000000-0008-0000-0000-000022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19" name="TextBox 318">
          <a:extLst>
            <a:ext uri="{FF2B5EF4-FFF2-40B4-BE49-F238E27FC236}">
              <a16:creationId xmlns="" xmlns:a16="http://schemas.microsoft.com/office/drawing/2014/main" id="{00000000-0008-0000-0000-00002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0" name="TextBox 319">
          <a:extLst>
            <a:ext uri="{FF2B5EF4-FFF2-40B4-BE49-F238E27FC236}">
              <a16:creationId xmlns="" xmlns:a16="http://schemas.microsoft.com/office/drawing/2014/main" id="{00000000-0008-0000-0000-00002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1" name="TextBox 320">
          <a:extLst>
            <a:ext uri="{FF2B5EF4-FFF2-40B4-BE49-F238E27FC236}">
              <a16:creationId xmlns="" xmlns:a16="http://schemas.microsoft.com/office/drawing/2014/main" id="{00000000-0008-0000-0000-00002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2" name="TextBox 321">
          <a:extLst>
            <a:ext uri="{FF2B5EF4-FFF2-40B4-BE49-F238E27FC236}">
              <a16:creationId xmlns="" xmlns:a16="http://schemas.microsoft.com/office/drawing/2014/main" id="{00000000-0008-0000-0000-00002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3" name="TextBox 322">
          <a:extLst>
            <a:ext uri="{FF2B5EF4-FFF2-40B4-BE49-F238E27FC236}">
              <a16:creationId xmlns="" xmlns:a16="http://schemas.microsoft.com/office/drawing/2014/main" id="{00000000-0008-0000-0000-00002C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4" name="TextBox 323">
          <a:extLst>
            <a:ext uri="{FF2B5EF4-FFF2-40B4-BE49-F238E27FC236}">
              <a16:creationId xmlns="" xmlns:a16="http://schemas.microsoft.com/office/drawing/2014/main" id="{00000000-0008-0000-0000-00002D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5" name="TextBox 324">
          <a:extLst>
            <a:ext uri="{FF2B5EF4-FFF2-40B4-BE49-F238E27FC236}">
              <a16:creationId xmlns="" xmlns:a16="http://schemas.microsoft.com/office/drawing/2014/main" id="{00000000-0008-0000-0000-00002E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6" name="TextBox 325">
          <a:extLst>
            <a:ext uri="{FF2B5EF4-FFF2-40B4-BE49-F238E27FC236}">
              <a16:creationId xmlns="" xmlns:a16="http://schemas.microsoft.com/office/drawing/2014/main" id="{00000000-0008-0000-0000-00002F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7" name="TextBox 326">
          <a:extLst>
            <a:ext uri="{FF2B5EF4-FFF2-40B4-BE49-F238E27FC236}">
              <a16:creationId xmlns="" xmlns:a16="http://schemas.microsoft.com/office/drawing/2014/main" id="{00000000-0008-0000-0000-000030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8" name="TextBox 327">
          <a:extLst>
            <a:ext uri="{FF2B5EF4-FFF2-40B4-BE49-F238E27FC236}">
              <a16:creationId xmlns="" xmlns:a16="http://schemas.microsoft.com/office/drawing/2014/main" id="{00000000-0008-0000-0000-000031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29" name="TextBox 328">
          <a:extLst>
            <a:ext uri="{FF2B5EF4-FFF2-40B4-BE49-F238E27FC236}">
              <a16:creationId xmlns="" xmlns:a16="http://schemas.microsoft.com/office/drawing/2014/main" id="{00000000-0008-0000-0000-000032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0" name="TextBox 329">
          <a:extLst>
            <a:ext uri="{FF2B5EF4-FFF2-40B4-BE49-F238E27FC236}">
              <a16:creationId xmlns="" xmlns:a16="http://schemas.microsoft.com/office/drawing/2014/main" id="{00000000-0008-0000-0000-00003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1" name="TextBox 330">
          <a:extLst>
            <a:ext uri="{FF2B5EF4-FFF2-40B4-BE49-F238E27FC236}">
              <a16:creationId xmlns="" xmlns:a16="http://schemas.microsoft.com/office/drawing/2014/main" id="{00000000-0008-0000-0000-00003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2" name="TextBox 331">
          <a:extLst>
            <a:ext uri="{FF2B5EF4-FFF2-40B4-BE49-F238E27FC236}">
              <a16:creationId xmlns="" xmlns:a16="http://schemas.microsoft.com/office/drawing/2014/main" id="{00000000-0008-0000-0000-00003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3" name="TextBox 332">
          <a:extLst>
            <a:ext uri="{FF2B5EF4-FFF2-40B4-BE49-F238E27FC236}">
              <a16:creationId xmlns="" xmlns:a16="http://schemas.microsoft.com/office/drawing/2014/main" id="{00000000-0008-0000-0000-00003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4" name="TextBox 333">
          <a:extLst>
            <a:ext uri="{FF2B5EF4-FFF2-40B4-BE49-F238E27FC236}">
              <a16:creationId xmlns="" xmlns:a16="http://schemas.microsoft.com/office/drawing/2014/main" id="{00000000-0008-0000-0000-000037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5" name="TextBox 334">
          <a:extLst>
            <a:ext uri="{FF2B5EF4-FFF2-40B4-BE49-F238E27FC236}">
              <a16:creationId xmlns="" xmlns:a16="http://schemas.microsoft.com/office/drawing/2014/main" id="{00000000-0008-0000-0000-000038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6" name="TextBox 335">
          <a:extLst>
            <a:ext uri="{FF2B5EF4-FFF2-40B4-BE49-F238E27FC236}">
              <a16:creationId xmlns="" xmlns:a16="http://schemas.microsoft.com/office/drawing/2014/main" id="{00000000-0008-0000-0000-000039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7" name="TextBox 336">
          <a:extLst>
            <a:ext uri="{FF2B5EF4-FFF2-40B4-BE49-F238E27FC236}">
              <a16:creationId xmlns="" xmlns:a16="http://schemas.microsoft.com/office/drawing/2014/main" id="{00000000-0008-0000-0000-00003A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8" name="TextBox 337">
          <a:extLst>
            <a:ext uri="{FF2B5EF4-FFF2-40B4-BE49-F238E27FC236}">
              <a16:creationId xmlns="" xmlns:a16="http://schemas.microsoft.com/office/drawing/2014/main" id="{00000000-0008-0000-0000-00003B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39" name="TextBox 338">
          <a:extLst>
            <a:ext uri="{FF2B5EF4-FFF2-40B4-BE49-F238E27FC236}">
              <a16:creationId xmlns="" xmlns:a16="http://schemas.microsoft.com/office/drawing/2014/main" id="{00000000-0008-0000-0000-00003C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0" name="TextBox 339">
          <a:extLst>
            <a:ext uri="{FF2B5EF4-FFF2-40B4-BE49-F238E27FC236}">
              <a16:creationId xmlns="" xmlns:a16="http://schemas.microsoft.com/office/drawing/2014/main" id="{00000000-0008-0000-0000-00003D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1" name="TextBox 340">
          <a:extLst>
            <a:ext uri="{FF2B5EF4-FFF2-40B4-BE49-F238E27FC236}">
              <a16:creationId xmlns="" xmlns:a16="http://schemas.microsoft.com/office/drawing/2014/main" id="{00000000-0008-0000-0000-00003E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2" name="TextBox 341">
          <a:extLst>
            <a:ext uri="{FF2B5EF4-FFF2-40B4-BE49-F238E27FC236}">
              <a16:creationId xmlns="" xmlns:a16="http://schemas.microsoft.com/office/drawing/2014/main" id="{00000000-0008-0000-0000-00003F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3" name="TextBox 342">
          <a:extLst>
            <a:ext uri="{FF2B5EF4-FFF2-40B4-BE49-F238E27FC236}">
              <a16:creationId xmlns="" xmlns:a16="http://schemas.microsoft.com/office/drawing/2014/main" id="{00000000-0008-0000-0000-000040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4" name="TextBox 343">
          <a:extLst>
            <a:ext uri="{FF2B5EF4-FFF2-40B4-BE49-F238E27FC236}">
              <a16:creationId xmlns="" xmlns:a16="http://schemas.microsoft.com/office/drawing/2014/main" id="{00000000-0008-0000-0000-000041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5" name="TextBox 344">
          <a:extLst>
            <a:ext uri="{FF2B5EF4-FFF2-40B4-BE49-F238E27FC236}">
              <a16:creationId xmlns="" xmlns:a16="http://schemas.microsoft.com/office/drawing/2014/main" id="{00000000-0008-0000-0000-000042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6" name="TextBox 345">
          <a:extLst>
            <a:ext uri="{FF2B5EF4-FFF2-40B4-BE49-F238E27FC236}">
              <a16:creationId xmlns="" xmlns:a16="http://schemas.microsoft.com/office/drawing/2014/main" id="{00000000-0008-0000-0000-00004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7" name="TextBox 346">
          <a:extLst>
            <a:ext uri="{FF2B5EF4-FFF2-40B4-BE49-F238E27FC236}">
              <a16:creationId xmlns="" xmlns:a16="http://schemas.microsoft.com/office/drawing/2014/main" id="{00000000-0008-0000-0000-00004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8" name="TextBox 347">
          <a:extLst>
            <a:ext uri="{FF2B5EF4-FFF2-40B4-BE49-F238E27FC236}">
              <a16:creationId xmlns="" xmlns:a16="http://schemas.microsoft.com/office/drawing/2014/main" id="{00000000-0008-0000-0000-00004A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49" name="TextBox 348">
          <a:extLst>
            <a:ext uri="{FF2B5EF4-FFF2-40B4-BE49-F238E27FC236}">
              <a16:creationId xmlns="" xmlns:a16="http://schemas.microsoft.com/office/drawing/2014/main" id="{00000000-0008-0000-0000-00004B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0" name="TextBox 349">
          <a:extLst>
            <a:ext uri="{FF2B5EF4-FFF2-40B4-BE49-F238E27FC236}">
              <a16:creationId xmlns="" xmlns:a16="http://schemas.microsoft.com/office/drawing/2014/main" id="{00000000-0008-0000-0000-00004C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1" name="TextBox 350">
          <a:extLst>
            <a:ext uri="{FF2B5EF4-FFF2-40B4-BE49-F238E27FC236}">
              <a16:creationId xmlns="" xmlns:a16="http://schemas.microsoft.com/office/drawing/2014/main" id="{00000000-0008-0000-0000-00004D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2" name="TextBox 351">
          <a:extLst>
            <a:ext uri="{FF2B5EF4-FFF2-40B4-BE49-F238E27FC236}">
              <a16:creationId xmlns="" xmlns:a16="http://schemas.microsoft.com/office/drawing/2014/main" id="{00000000-0008-0000-0000-00004E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3" name="TextBox 352">
          <a:extLst>
            <a:ext uri="{FF2B5EF4-FFF2-40B4-BE49-F238E27FC236}">
              <a16:creationId xmlns="" xmlns:a16="http://schemas.microsoft.com/office/drawing/2014/main" id="{00000000-0008-0000-0000-00004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4" name="TextBox 353">
          <a:extLst>
            <a:ext uri="{FF2B5EF4-FFF2-40B4-BE49-F238E27FC236}">
              <a16:creationId xmlns="" xmlns:a16="http://schemas.microsoft.com/office/drawing/2014/main" id="{00000000-0008-0000-0000-00004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5" name="TextBox 354">
          <a:extLst>
            <a:ext uri="{FF2B5EF4-FFF2-40B4-BE49-F238E27FC236}">
              <a16:creationId xmlns="" xmlns:a16="http://schemas.microsoft.com/office/drawing/2014/main" id="{00000000-0008-0000-0000-000047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6" name="TextBox 355">
          <a:extLst>
            <a:ext uri="{FF2B5EF4-FFF2-40B4-BE49-F238E27FC236}">
              <a16:creationId xmlns="" xmlns:a16="http://schemas.microsoft.com/office/drawing/2014/main" id="{00000000-0008-0000-0000-000048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7" name="TextBox 356">
          <a:extLst>
            <a:ext uri="{FF2B5EF4-FFF2-40B4-BE49-F238E27FC236}">
              <a16:creationId xmlns="" xmlns:a16="http://schemas.microsoft.com/office/drawing/2014/main" id="{00000000-0008-0000-0000-000049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8" name="TextBox 357">
          <a:extLst>
            <a:ext uri="{FF2B5EF4-FFF2-40B4-BE49-F238E27FC236}">
              <a16:creationId xmlns="" xmlns:a16="http://schemas.microsoft.com/office/drawing/2014/main" id="{00000000-0008-0000-0000-00004F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59" name="TextBox 358">
          <a:extLst>
            <a:ext uri="{FF2B5EF4-FFF2-40B4-BE49-F238E27FC236}">
              <a16:creationId xmlns="" xmlns:a16="http://schemas.microsoft.com/office/drawing/2014/main" id="{00000000-0008-0000-0000-000050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0" name="TextBox 359">
          <a:extLst>
            <a:ext uri="{FF2B5EF4-FFF2-40B4-BE49-F238E27FC236}">
              <a16:creationId xmlns="" xmlns:a16="http://schemas.microsoft.com/office/drawing/2014/main" id="{00000000-0008-0000-0000-000051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1" name="TextBox 360">
          <a:extLst>
            <a:ext uri="{FF2B5EF4-FFF2-40B4-BE49-F238E27FC236}">
              <a16:creationId xmlns="" xmlns:a16="http://schemas.microsoft.com/office/drawing/2014/main" id="{00000000-0008-0000-0000-000052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2" name="TextBox 361">
          <a:extLst>
            <a:ext uri="{FF2B5EF4-FFF2-40B4-BE49-F238E27FC236}">
              <a16:creationId xmlns="" xmlns:a16="http://schemas.microsoft.com/office/drawing/2014/main" id="{00000000-0008-0000-0000-000053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3" name="TextBox 362">
          <a:extLst>
            <a:ext uri="{FF2B5EF4-FFF2-40B4-BE49-F238E27FC236}">
              <a16:creationId xmlns="" xmlns:a16="http://schemas.microsoft.com/office/drawing/2014/main" id="{00000000-0008-0000-0000-000054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4" name="TextBox 363">
          <a:extLst>
            <a:ext uri="{FF2B5EF4-FFF2-40B4-BE49-F238E27FC236}">
              <a16:creationId xmlns="" xmlns:a16="http://schemas.microsoft.com/office/drawing/2014/main" id="{00000000-0008-0000-0000-000055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5" name="TextBox 364">
          <a:extLst>
            <a:ext uri="{FF2B5EF4-FFF2-40B4-BE49-F238E27FC236}">
              <a16:creationId xmlns="" xmlns:a16="http://schemas.microsoft.com/office/drawing/2014/main" id="{00000000-0008-0000-0000-000056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6" name="TextBox 365">
          <a:extLst>
            <a:ext uri="{FF2B5EF4-FFF2-40B4-BE49-F238E27FC236}">
              <a16:creationId xmlns="" xmlns:a16="http://schemas.microsoft.com/office/drawing/2014/main" id="{00000000-0008-0000-0000-000057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83</xdr:row>
      <xdr:rowOff>0</xdr:rowOff>
    </xdr:from>
    <xdr:ext cx="65" cy="172227"/>
    <xdr:sp macro="" textlink="">
      <xdr:nvSpPr>
        <xdr:cNvPr id="367" name="TextBox 366">
          <a:extLst>
            <a:ext uri="{FF2B5EF4-FFF2-40B4-BE49-F238E27FC236}">
              <a16:creationId xmlns="" xmlns:a16="http://schemas.microsoft.com/office/drawing/2014/main" id="{00000000-0008-0000-0000-000058000000}"/>
            </a:ext>
          </a:extLst>
        </xdr:cNvPr>
        <xdr:cNvSpPr txBox="1"/>
      </xdr:nvSpPr>
      <xdr:spPr>
        <a:xfrm>
          <a:off x="5467350" y="2974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lipovasv/Desktop/&#1048;&#1085;&#1074;&#1077;&#1089;&#1090;&#1080;&#1094;&#1080;&#1080;/&#1056;&#1050;&#1055;/&#1054;&#1090;&#1077;&#1090;%20&#1055;&#1088;&#1080;&#1083;&#1086;&#1078;&#1077;&#1085;&#1080;&#1077;%20&#8470;2%20&#1055;&#1083;&#1072;&#1085;%20&#1084;&#1077;&#1088;&#1086;&#1087;&#1088;&#1080;&#1103;&#1090;&#1080;&#1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М (В РАБОТЕ)"/>
      <sheetName val="ПМ (2)"/>
      <sheetName val="Показатели"/>
      <sheetName val="ПМ"/>
      <sheetName val="Застройщики"/>
    </sheetNames>
    <sheetDataSet>
      <sheetData sheetId="0"/>
      <sheetData sheetId="1"/>
      <sheetData sheetId="2"/>
      <sheetData sheetId="3"/>
      <sheetData sheetId="4">
        <row r="18">
          <cell r="D18">
            <v>1007844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96"/>
  <sheetViews>
    <sheetView tabSelected="1" topLeftCell="A359" zoomScale="90" zoomScaleNormal="90" zoomScaleSheetLayoutView="94" zoomScalePageLayoutView="70" workbookViewId="0">
      <selection activeCell="F360" sqref="F360:F365"/>
    </sheetView>
  </sheetViews>
  <sheetFormatPr defaultRowHeight="15.75"/>
  <cols>
    <col min="1" max="1" width="7.7109375" style="1" customWidth="1"/>
    <col min="2" max="2" width="58.42578125" style="2" customWidth="1"/>
    <col min="3" max="3" width="15.85546875" style="10" customWidth="1"/>
    <col min="4" max="4" width="16.5703125" style="10" customWidth="1"/>
    <col min="5" max="5" width="15" style="10" customWidth="1"/>
    <col min="6" max="6" width="80" style="11" customWidth="1"/>
    <col min="7" max="7" width="20" style="12" customWidth="1"/>
    <col min="8" max="8" width="48.28515625" style="43" hidden="1" customWidth="1"/>
    <col min="9" max="9" width="9.140625" style="44"/>
    <col min="10" max="10" width="19.7109375" style="44" customWidth="1"/>
    <col min="11" max="11" width="16.28515625" style="44" customWidth="1"/>
    <col min="12" max="27" width="9.140625" style="44"/>
    <col min="28" max="16384" width="9.140625" style="45"/>
  </cols>
  <sheetData>
    <row r="1" spans="1:27" s="7" customFormat="1" ht="17.25" customHeight="1">
      <c r="A1" s="1"/>
      <c r="B1" s="2"/>
      <c r="C1" s="3"/>
      <c r="D1" s="3"/>
      <c r="E1" s="3"/>
      <c r="F1" s="4"/>
      <c r="G1" s="3"/>
      <c r="H1" s="5"/>
      <c r="I1" s="6"/>
      <c r="J1" s="6"/>
      <c r="K1" s="6"/>
      <c r="L1" s="6"/>
      <c r="M1" s="6"/>
      <c r="N1" s="6"/>
      <c r="O1" s="6"/>
      <c r="P1" s="6"/>
      <c r="Q1" s="6"/>
      <c r="R1" s="6"/>
      <c r="S1" s="6"/>
      <c r="T1" s="6"/>
      <c r="U1" s="6"/>
      <c r="V1" s="6"/>
      <c r="W1" s="6"/>
      <c r="X1" s="6"/>
      <c r="Y1" s="6"/>
      <c r="Z1" s="6"/>
      <c r="AA1" s="6"/>
    </row>
    <row r="2" spans="1:27" s="7" customFormat="1" ht="75.75" customHeight="1">
      <c r="A2" s="1"/>
      <c r="B2" s="8"/>
      <c r="C2" s="72" t="s">
        <v>0</v>
      </c>
      <c r="D2" s="72"/>
      <c r="E2" s="72"/>
      <c r="F2" s="72"/>
      <c r="G2" s="73"/>
      <c r="H2" s="5"/>
      <c r="I2" s="6"/>
      <c r="J2" s="6"/>
      <c r="K2" s="6"/>
      <c r="L2" s="6"/>
      <c r="M2" s="6"/>
      <c r="N2" s="6"/>
      <c r="O2" s="6"/>
      <c r="P2" s="6"/>
      <c r="Q2" s="6"/>
      <c r="R2" s="6"/>
      <c r="S2" s="6"/>
      <c r="T2" s="6"/>
      <c r="U2" s="6"/>
      <c r="V2" s="6"/>
      <c r="W2" s="6"/>
      <c r="X2" s="6"/>
      <c r="Y2" s="6"/>
      <c r="Z2" s="6"/>
      <c r="AA2" s="6"/>
    </row>
    <row r="3" spans="1:27" s="7" customFormat="1" ht="15.75" customHeight="1">
      <c r="A3" s="1"/>
      <c r="B3" s="2"/>
      <c r="C3" s="3"/>
      <c r="D3" s="3"/>
      <c r="E3" s="3"/>
      <c r="F3" s="4"/>
      <c r="G3" s="3"/>
      <c r="H3" s="5"/>
      <c r="I3" s="6"/>
      <c r="J3" s="6"/>
      <c r="K3" s="6"/>
      <c r="L3" s="6"/>
      <c r="M3" s="6"/>
      <c r="N3" s="6"/>
      <c r="O3" s="6"/>
      <c r="P3" s="6"/>
      <c r="Q3" s="6"/>
      <c r="R3" s="6"/>
      <c r="S3" s="6"/>
      <c r="T3" s="6"/>
      <c r="U3" s="6"/>
      <c r="V3" s="6"/>
      <c r="W3" s="6"/>
      <c r="X3" s="6"/>
      <c r="Y3" s="6"/>
      <c r="Z3" s="6"/>
      <c r="AA3" s="6"/>
    </row>
    <row r="4" spans="1:27" s="7" customFormat="1" ht="12.75" customHeight="1">
      <c r="A4" s="1"/>
      <c r="B4" s="2"/>
      <c r="C4" s="9"/>
      <c r="D4" s="9"/>
      <c r="E4" s="9"/>
      <c r="F4" s="9"/>
      <c r="G4" s="9"/>
      <c r="H4" s="5"/>
      <c r="I4" s="6"/>
      <c r="J4" s="6"/>
      <c r="K4" s="6"/>
      <c r="L4" s="6"/>
      <c r="M4" s="6"/>
      <c r="N4" s="6"/>
      <c r="O4" s="6"/>
      <c r="P4" s="6"/>
      <c r="Q4" s="6"/>
      <c r="R4" s="6"/>
      <c r="S4" s="6"/>
      <c r="T4" s="6"/>
      <c r="U4" s="6"/>
      <c r="V4" s="6"/>
      <c r="W4" s="6"/>
      <c r="X4" s="6"/>
      <c r="Y4" s="6"/>
      <c r="Z4" s="6"/>
      <c r="AA4" s="6"/>
    </row>
    <row r="5" spans="1:27" s="7" customFormat="1" ht="54" customHeight="1">
      <c r="A5" s="74" t="s">
        <v>1</v>
      </c>
      <c r="B5" s="75"/>
      <c r="C5" s="75"/>
      <c r="D5" s="75"/>
      <c r="E5" s="75"/>
      <c r="F5" s="75"/>
      <c r="G5" s="75"/>
      <c r="H5" s="5"/>
      <c r="I5" s="6"/>
      <c r="J5" s="6"/>
      <c r="K5" s="6"/>
      <c r="L5" s="6"/>
      <c r="M5" s="6"/>
      <c r="N5" s="6"/>
      <c r="O5" s="6"/>
      <c r="P5" s="6"/>
      <c r="Q5" s="6"/>
      <c r="R5" s="6"/>
      <c r="S5" s="6"/>
      <c r="T5" s="6"/>
      <c r="U5" s="6"/>
      <c r="V5" s="6"/>
      <c r="W5" s="6"/>
      <c r="X5" s="6"/>
      <c r="Y5" s="6"/>
      <c r="Z5" s="6"/>
      <c r="AA5" s="6"/>
    </row>
    <row r="6" spans="1:27" s="7" customFormat="1" ht="14.25" customHeight="1">
      <c r="A6" s="1"/>
      <c r="B6" s="2"/>
      <c r="C6" s="10"/>
      <c r="D6" s="10"/>
      <c r="E6" s="10"/>
      <c r="F6" s="11"/>
      <c r="G6" s="12"/>
      <c r="H6" s="5"/>
      <c r="I6" s="6"/>
      <c r="J6" s="6"/>
      <c r="K6" s="6"/>
      <c r="L6" s="6"/>
      <c r="M6" s="6"/>
      <c r="N6" s="6"/>
      <c r="O6" s="6"/>
      <c r="P6" s="6"/>
      <c r="Q6" s="6"/>
      <c r="R6" s="6"/>
      <c r="S6" s="6"/>
      <c r="T6" s="6"/>
      <c r="U6" s="6"/>
      <c r="V6" s="6"/>
      <c r="W6" s="6"/>
      <c r="X6" s="6"/>
      <c r="Y6" s="6"/>
      <c r="Z6" s="6"/>
      <c r="AA6" s="6"/>
    </row>
    <row r="7" spans="1:27" s="7" customFormat="1" ht="34.5" customHeight="1">
      <c r="A7" s="76" t="s">
        <v>2</v>
      </c>
      <c r="B7" s="76" t="s">
        <v>3</v>
      </c>
      <c r="C7" s="77" t="s">
        <v>4</v>
      </c>
      <c r="D7" s="78"/>
      <c r="E7" s="79"/>
      <c r="F7" s="80" t="s">
        <v>5</v>
      </c>
      <c r="G7" s="76" t="s">
        <v>6</v>
      </c>
      <c r="H7" s="13"/>
      <c r="I7" s="6"/>
      <c r="J7" s="6"/>
      <c r="K7" s="6"/>
      <c r="L7" s="6"/>
      <c r="M7" s="6"/>
      <c r="N7" s="6"/>
      <c r="O7" s="6"/>
      <c r="P7" s="6"/>
      <c r="Q7" s="6"/>
      <c r="R7" s="6"/>
      <c r="S7" s="6"/>
      <c r="T7" s="6"/>
      <c r="U7" s="6"/>
      <c r="V7" s="6"/>
      <c r="W7" s="6"/>
      <c r="X7" s="6"/>
      <c r="Y7" s="6"/>
      <c r="Z7" s="6"/>
      <c r="AA7" s="6"/>
    </row>
    <row r="8" spans="1:27" s="7" customFormat="1" ht="72" customHeight="1">
      <c r="A8" s="76"/>
      <c r="B8" s="76"/>
      <c r="C8" s="14" t="s">
        <v>7</v>
      </c>
      <c r="D8" s="14" t="s">
        <v>8</v>
      </c>
      <c r="E8" s="15" t="s">
        <v>9</v>
      </c>
      <c r="F8" s="81"/>
      <c r="G8" s="76"/>
      <c r="H8" s="13"/>
      <c r="I8" s="6"/>
      <c r="J8" s="6"/>
      <c r="K8" s="6"/>
      <c r="L8" s="6"/>
      <c r="M8" s="6"/>
      <c r="N8" s="6"/>
      <c r="O8" s="6"/>
      <c r="P8" s="6"/>
      <c r="Q8" s="6"/>
      <c r="R8" s="6"/>
      <c r="S8" s="6"/>
      <c r="T8" s="6"/>
      <c r="U8" s="6"/>
      <c r="V8" s="6"/>
      <c r="W8" s="6"/>
      <c r="X8" s="6"/>
      <c r="Y8" s="6"/>
      <c r="Z8" s="6"/>
      <c r="AA8" s="6"/>
    </row>
    <row r="9" spans="1:27" s="1" customFormat="1">
      <c r="A9" s="16">
        <v>1</v>
      </c>
      <c r="B9" s="16">
        <v>2</v>
      </c>
      <c r="C9" s="16">
        <v>3</v>
      </c>
      <c r="D9" s="16">
        <v>4</v>
      </c>
      <c r="E9" s="16">
        <v>5</v>
      </c>
      <c r="F9" s="16">
        <v>6</v>
      </c>
      <c r="G9" s="16">
        <v>7</v>
      </c>
      <c r="H9" s="13"/>
      <c r="I9" s="6"/>
      <c r="J9" s="6"/>
      <c r="K9" s="6"/>
      <c r="L9" s="6"/>
      <c r="M9" s="6"/>
      <c r="N9" s="6"/>
      <c r="O9" s="6"/>
      <c r="P9" s="6"/>
      <c r="Q9" s="6"/>
      <c r="R9" s="6"/>
      <c r="S9" s="6"/>
      <c r="T9" s="6"/>
      <c r="U9" s="6"/>
      <c r="V9" s="6"/>
      <c r="W9" s="6"/>
      <c r="X9" s="6"/>
      <c r="Y9" s="6"/>
      <c r="Z9" s="6"/>
      <c r="AA9" s="6"/>
    </row>
    <row r="10" spans="1:27" s="7" customFormat="1" ht="31.5">
      <c r="A10" s="17">
        <v>1</v>
      </c>
      <c r="B10" s="18" t="s">
        <v>10</v>
      </c>
      <c r="C10" s="19">
        <f>SUM(C11:C15)-C13</f>
        <v>6072098</v>
      </c>
      <c r="D10" s="19">
        <f>SUM(D11:D15)-D13</f>
        <v>1691690.584</v>
      </c>
      <c r="E10" s="19">
        <f>D10/C10*100</f>
        <v>27.86006721235395</v>
      </c>
      <c r="F10" s="19"/>
      <c r="G10" s="20"/>
      <c r="H10" s="13"/>
      <c r="I10" s="6"/>
      <c r="J10" s="6"/>
      <c r="K10" s="6"/>
      <c r="L10" s="6"/>
      <c r="M10" s="6"/>
      <c r="N10" s="6"/>
      <c r="O10" s="6"/>
      <c r="P10" s="6"/>
      <c r="Q10" s="6"/>
      <c r="R10" s="6"/>
      <c r="S10" s="6"/>
      <c r="T10" s="6"/>
      <c r="U10" s="6"/>
      <c r="V10" s="6"/>
      <c r="W10" s="6"/>
      <c r="X10" s="6"/>
      <c r="Y10" s="6"/>
      <c r="Z10" s="6"/>
      <c r="AA10" s="6"/>
    </row>
    <row r="11" spans="1:27" s="7" customFormat="1">
      <c r="A11" s="17">
        <v>2</v>
      </c>
      <c r="B11" s="18" t="s">
        <v>11</v>
      </c>
      <c r="C11" s="19">
        <f>C18+C49+C92+C111+C226+C245+C324+C337</f>
        <v>0</v>
      </c>
      <c r="D11" s="19">
        <f t="shared" ref="D11" si="0">D18+D49+D92+D111+D226+D245+D324+D337</f>
        <v>0</v>
      </c>
      <c r="E11" s="19">
        <v>0</v>
      </c>
      <c r="F11" s="19"/>
      <c r="G11" s="20"/>
      <c r="H11" s="13"/>
      <c r="I11" s="6"/>
      <c r="J11" s="6"/>
      <c r="K11" s="6"/>
      <c r="L11" s="6"/>
      <c r="M11" s="6"/>
      <c r="N11" s="6"/>
      <c r="O11" s="6"/>
      <c r="P11" s="6"/>
      <c r="Q11" s="6"/>
      <c r="R11" s="6"/>
      <c r="S11" s="6"/>
      <c r="T11" s="6"/>
      <c r="U11" s="6"/>
      <c r="V11" s="6"/>
      <c r="W11" s="6"/>
      <c r="X11" s="6"/>
      <c r="Y11" s="6"/>
      <c r="Z11" s="6"/>
      <c r="AA11" s="6"/>
    </row>
    <row r="12" spans="1:27" s="7" customFormat="1">
      <c r="A12" s="17">
        <v>3</v>
      </c>
      <c r="B12" s="18" t="s">
        <v>12</v>
      </c>
      <c r="C12" s="19">
        <f t="shared" ref="C12:D15" si="1">C19+C50+C93+C112+C227+C246+C325+C338</f>
        <v>1210616.3999999999</v>
      </c>
      <c r="D12" s="19">
        <f t="shared" si="1"/>
        <v>56046.358</v>
      </c>
      <c r="E12" s="19">
        <f t="shared" ref="E12:E15" si="2">D12/C12*100</f>
        <v>4.6295720097629616</v>
      </c>
      <c r="F12" s="19"/>
      <c r="G12" s="20"/>
      <c r="H12" s="13"/>
      <c r="I12" s="6"/>
      <c r="J12" s="6"/>
      <c r="K12" s="6"/>
      <c r="L12" s="6"/>
      <c r="M12" s="6"/>
      <c r="N12" s="6"/>
      <c r="O12" s="6"/>
      <c r="P12" s="6"/>
      <c r="Q12" s="6"/>
      <c r="R12" s="6"/>
      <c r="S12" s="6"/>
      <c r="T12" s="6"/>
      <c r="U12" s="6"/>
      <c r="V12" s="6"/>
      <c r="W12" s="6"/>
      <c r="X12" s="6"/>
      <c r="Y12" s="6"/>
      <c r="Z12" s="6"/>
      <c r="AA12" s="6"/>
    </row>
    <row r="13" spans="1:27" s="7" customFormat="1">
      <c r="A13" s="17">
        <v>4</v>
      </c>
      <c r="B13" s="18" t="s">
        <v>13</v>
      </c>
      <c r="C13" s="19">
        <f t="shared" si="1"/>
        <v>1210616.3999999999</v>
      </c>
      <c r="D13" s="19">
        <f t="shared" si="1"/>
        <v>56046.358</v>
      </c>
      <c r="E13" s="19">
        <f t="shared" si="2"/>
        <v>4.6295720097629616</v>
      </c>
      <c r="F13" s="19"/>
      <c r="G13" s="20"/>
      <c r="H13" s="13"/>
      <c r="I13" s="6"/>
      <c r="J13" s="6"/>
      <c r="K13" s="6"/>
      <c r="L13" s="6"/>
      <c r="M13" s="6"/>
      <c r="N13" s="6"/>
      <c r="O13" s="6"/>
      <c r="P13" s="6"/>
      <c r="Q13" s="6"/>
      <c r="R13" s="6"/>
      <c r="S13" s="6"/>
      <c r="T13" s="6"/>
      <c r="U13" s="6"/>
      <c r="V13" s="6"/>
      <c r="W13" s="6"/>
      <c r="X13" s="6"/>
      <c r="Y13" s="6"/>
      <c r="Z13" s="6"/>
      <c r="AA13" s="6"/>
    </row>
    <row r="14" spans="1:27" s="7" customFormat="1">
      <c r="A14" s="17">
        <v>5</v>
      </c>
      <c r="B14" s="18" t="s">
        <v>14</v>
      </c>
      <c r="C14" s="19">
        <f t="shared" si="1"/>
        <v>473220.7</v>
      </c>
      <c r="D14" s="19">
        <f t="shared" si="1"/>
        <v>89851.225999999995</v>
      </c>
      <c r="E14" s="19">
        <f t="shared" si="2"/>
        <v>18.987171524829748</v>
      </c>
      <c r="F14" s="19"/>
      <c r="G14" s="20"/>
      <c r="H14" s="13"/>
      <c r="I14" s="6"/>
      <c r="J14" s="6"/>
      <c r="K14" s="6"/>
      <c r="L14" s="6"/>
      <c r="M14" s="6"/>
      <c r="N14" s="6"/>
      <c r="O14" s="6"/>
      <c r="P14" s="6"/>
      <c r="Q14" s="6"/>
      <c r="R14" s="6"/>
      <c r="S14" s="6"/>
      <c r="T14" s="6"/>
      <c r="U14" s="6"/>
      <c r="V14" s="6"/>
      <c r="W14" s="6"/>
      <c r="X14" s="6"/>
      <c r="Y14" s="6"/>
      <c r="Z14" s="6"/>
      <c r="AA14" s="6"/>
    </row>
    <row r="15" spans="1:27" s="7" customFormat="1">
      <c r="A15" s="17">
        <v>6</v>
      </c>
      <c r="B15" s="18" t="s">
        <v>15</v>
      </c>
      <c r="C15" s="19">
        <f t="shared" si="1"/>
        <v>4388260.9000000004</v>
      </c>
      <c r="D15" s="19">
        <f t="shared" si="1"/>
        <v>1545793</v>
      </c>
      <c r="E15" s="19">
        <f t="shared" si="2"/>
        <v>35.225640298643135</v>
      </c>
      <c r="F15" s="19"/>
      <c r="G15" s="20"/>
      <c r="H15" s="13"/>
      <c r="I15" s="6"/>
      <c r="J15" s="6"/>
      <c r="K15" s="6"/>
      <c r="L15" s="6"/>
      <c r="M15" s="6"/>
      <c r="N15" s="6"/>
      <c r="O15" s="6"/>
      <c r="P15" s="6"/>
      <c r="Q15" s="6"/>
      <c r="R15" s="6"/>
      <c r="S15" s="6"/>
      <c r="T15" s="6"/>
      <c r="U15" s="6"/>
      <c r="V15" s="6"/>
      <c r="W15" s="6"/>
      <c r="X15" s="6"/>
      <c r="Y15" s="6"/>
      <c r="Z15" s="6"/>
      <c r="AA15" s="6"/>
    </row>
    <row r="16" spans="1:27" s="7" customFormat="1">
      <c r="A16" s="17">
        <v>7</v>
      </c>
      <c r="B16" s="59" t="s">
        <v>16</v>
      </c>
      <c r="C16" s="66"/>
      <c r="D16" s="66"/>
      <c r="E16" s="66"/>
      <c r="F16" s="66"/>
      <c r="G16" s="67"/>
      <c r="H16" s="13"/>
      <c r="I16" s="6"/>
      <c r="J16" s="6"/>
      <c r="K16" s="6"/>
      <c r="L16" s="6"/>
      <c r="M16" s="6"/>
      <c r="N16" s="6"/>
      <c r="O16" s="6"/>
      <c r="P16" s="6"/>
      <c r="Q16" s="6"/>
      <c r="R16" s="6"/>
      <c r="S16" s="6"/>
      <c r="T16" s="6"/>
      <c r="U16" s="6"/>
      <c r="V16" s="6"/>
      <c r="W16" s="6"/>
      <c r="X16" s="6"/>
      <c r="Y16" s="6"/>
      <c r="Z16" s="6"/>
      <c r="AA16" s="6"/>
    </row>
    <row r="17" spans="1:27" s="22" customFormat="1" ht="47.25">
      <c r="A17" s="17">
        <v>8</v>
      </c>
      <c r="B17" s="18" t="s">
        <v>17</v>
      </c>
      <c r="C17" s="19">
        <f>SUM(C18:C22)-C20</f>
        <v>1500945.1</v>
      </c>
      <c r="D17" s="19">
        <f>SUM(D18:D22)-D20</f>
        <v>1016480.3</v>
      </c>
      <c r="E17" s="19">
        <f>D17/C17*100</f>
        <v>67.722683527865215</v>
      </c>
      <c r="F17" s="19"/>
      <c r="G17" s="21"/>
      <c r="H17" s="13"/>
      <c r="I17" s="6"/>
      <c r="J17" s="6"/>
      <c r="K17" s="6"/>
      <c r="L17" s="6"/>
      <c r="M17" s="6"/>
      <c r="N17" s="6"/>
      <c r="O17" s="6"/>
      <c r="P17" s="6"/>
      <c r="Q17" s="6"/>
      <c r="R17" s="6"/>
      <c r="S17" s="6"/>
      <c r="T17" s="6"/>
      <c r="U17" s="6"/>
      <c r="V17" s="6"/>
      <c r="W17" s="6"/>
      <c r="X17" s="6"/>
      <c r="Y17" s="6"/>
      <c r="Z17" s="6"/>
      <c r="AA17" s="6"/>
    </row>
    <row r="18" spans="1:27" s="7" customFormat="1">
      <c r="A18" s="17">
        <v>9</v>
      </c>
      <c r="B18" s="18" t="s">
        <v>11</v>
      </c>
      <c r="C18" s="19">
        <f>C24+C30+C36+C42</f>
        <v>0</v>
      </c>
      <c r="D18" s="19">
        <f t="shared" ref="C18:D22" si="3">D24+D30+D36+D42</f>
        <v>0</v>
      </c>
      <c r="E18" s="19">
        <v>0</v>
      </c>
      <c r="F18" s="19"/>
      <c r="G18" s="21"/>
      <c r="H18" s="13"/>
      <c r="I18" s="6"/>
      <c r="J18" s="6"/>
      <c r="K18" s="6"/>
      <c r="L18" s="6"/>
      <c r="M18" s="6"/>
      <c r="N18" s="6"/>
      <c r="O18" s="6"/>
      <c r="P18" s="6"/>
      <c r="Q18" s="6"/>
      <c r="R18" s="6"/>
      <c r="S18" s="6"/>
      <c r="T18" s="6"/>
      <c r="U18" s="6"/>
      <c r="V18" s="6"/>
      <c r="W18" s="6"/>
      <c r="X18" s="6"/>
      <c r="Y18" s="6"/>
      <c r="Z18" s="6"/>
      <c r="AA18" s="6"/>
    </row>
    <row r="19" spans="1:27" s="7" customFormat="1">
      <c r="A19" s="17">
        <v>10</v>
      </c>
      <c r="B19" s="18" t="s">
        <v>18</v>
      </c>
      <c r="C19" s="19">
        <f t="shared" si="3"/>
        <v>54765.4</v>
      </c>
      <c r="D19" s="19">
        <f t="shared" si="3"/>
        <v>8326.1</v>
      </c>
      <c r="E19" s="19">
        <f>D19/C19*100</f>
        <v>15.203212247148748</v>
      </c>
      <c r="F19" s="19"/>
      <c r="G19" s="21"/>
      <c r="H19" s="13"/>
      <c r="I19" s="6"/>
      <c r="J19" s="6"/>
      <c r="K19" s="6"/>
      <c r="L19" s="6"/>
      <c r="M19" s="6"/>
      <c r="N19" s="6"/>
      <c r="O19" s="6"/>
      <c r="P19" s="6"/>
      <c r="Q19" s="6"/>
      <c r="R19" s="6"/>
      <c r="S19" s="6"/>
      <c r="T19" s="6"/>
      <c r="U19" s="6"/>
      <c r="V19" s="6"/>
      <c r="W19" s="6"/>
      <c r="X19" s="6"/>
      <c r="Y19" s="6"/>
      <c r="Z19" s="6"/>
      <c r="AA19" s="6"/>
    </row>
    <row r="20" spans="1:27" s="7" customFormat="1">
      <c r="A20" s="17">
        <v>11</v>
      </c>
      <c r="B20" s="18" t="s">
        <v>13</v>
      </c>
      <c r="C20" s="19">
        <f t="shared" si="3"/>
        <v>54765.4</v>
      </c>
      <c r="D20" s="19">
        <f t="shared" si="3"/>
        <v>8326.1</v>
      </c>
      <c r="E20" s="19">
        <f>D20/C20*100</f>
        <v>15.203212247148748</v>
      </c>
      <c r="F20" s="19"/>
      <c r="G20" s="21"/>
      <c r="H20" s="13"/>
      <c r="I20" s="6"/>
      <c r="J20" s="6"/>
      <c r="K20" s="6"/>
      <c r="L20" s="6"/>
      <c r="M20" s="6"/>
      <c r="N20" s="6"/>
      <c r="O20" s="6"/>
      <c r="P20" s="6"/>
      <c r="Q20" s="6"/>
      <c r="R20" s="6"/>
      <c r="S20" s="6"/>
      <c r="T20" s="6"/>
      <c r="U20" s="6"/>
      <c r="V20" s="6"/>
      <c r="W20" s="6"/>
      <c r="X20" s="6"/>
      <c r="Y20" s="6"/>
      <c r="Z20" s="6"/>
      <c r="AA20" s="6"/>
    </row>
    <row r="21" spans="1:27" s="7" customFormat="1">
      <c r="A21" s="17">
        <v>12</v>
      </c>
      <c r="B21" s="18" t="s">
        <v>14</v>
      </c>
      <c r="C21" s="19">
        <f t="shared" si="3"/>
        <v>8679.7000000000007</v>
      </c>
      <c r="D21" s="19">
        <f t="shared" si="3"/>
        <v>310.2</v>
      </c>
      <c r="E21" s="19">
        <f>D21/C21*100</f>
        <v>3.5738562392709423</v>
      </c>
      <c r="F21" s="19"/>
      <c r="G21" s="21"/>
      <c r="H21" s="13"/>
      <c r="I21" s="6"/>
      <c r="J21" s="6"/>
      <c r="K21" s="6"/>
      <c r="L21" s="6"/>
      <c r="M21" s="6"/>
      <c r="N21" s="6"/>
      <c r="O21" s="6"/>
      <c r="P21" s="6"/>
      <c r="Q21" s="6"/>
      <c r="R21" s="6"/>
      <c r="S21" s="6"/>
      <c r="T21" s="6"/>
      <c r="U21" s="6"/>
      <c r="V21" s="6"/>
      <c r="W21" s="6"/>
      <c r="X21" s="6"/>
      <c r="Y21" s="6"/>
      <c r="Z21" s="6"/>
      <c r="AA21" s="6"/>
    </row>
    <row r="22" spans="1:27" s="7" customFormat="1">
      <c r="A22" s="17">
        <v>13</v>
      </c>
      <c r="B22" s="18" t="s">
        <v>15</v>
      </c>
      <c r="C22" s="19">
        <f t="shared" si="3"/>
        <v>1437500</v>
      </c>
      <c r="D22" s="19">
        <f t="shared" si="3"/>
        <v>1007844</v>
      </c>
      <c r="E22" s="19">
        <f>D22/C22*100</f>
        <v>70.110886956521739</v>
      </c>
      <c r="F22" s="19"/>
      <c r="G22" s="21"/>
      <c r="H22" s="13"/>
      <c r="I22" s="6"/>
      <c r="J22" s="6"/>
      <c r="K22" s="6"/>
      <c r="L22" s="6"/>
      <c r="M22" s="6"/>
      <c r="N22" s="6"/>
      <c r="O22" s="6"/>
      <c r="P22" s="6"/>
      <c r="Q22" s="6"/>
      <c r="R22" s="6"/>
      <c r="S22" s="6"/>
      <c r="T22" s="6"/>
      <c r="U22" s="6"/>
      <c r="V22" s="6"/>
      <c r="W22" s="6"/>
      <c r="X22" s="6"/>
      <c r="Y22" s="6"/>
      <c r="Z22" s="6"/>
      <c r="AA22" s="6"/>
    </row>
    <row r="23" spans="1:27" s="22" customFormat="1" ht="60" customHeight="1">
      <c r="A23" s="17">
        <v>14</v>
      </c>
      <c r="B23" s="18" t="s">
        <v>19</v>
      </c>
      <c r="C23" s="19">
        <f>SUM(C24:C28)-C26</f>
        <v>1437500</v>
      </c>
      <c r="D23" s="19">
        <f>SUM(D24:D28)-D26</f>
        <v>1007844</v>
      </c>
      <c r="E23" s="19">
        <f>D23/C23*100</f>
        <v>70.110886956521739</v>
      </c>
      <c r="F23" s="47" t="s">
        <v>171</v>
      </c>
      <c r="G23" s="21">
        <v>1</v>
      </c>
      <c r="H23" s="13"/>
      <c r="I23" s="6"/>
      <c r="J23" s="6"/>
      <c r="K23" s="6"/>
      <c r="L23" s="6"/>
      <c r="M23" s="6"/>
      <c r="N23" s="6"/>
      <c r="O23" s="6"/>
      <c r="P23" s="6"/>
      <c r="Q23" s="6"/>
      <c r="R23" s="6"/>
      <c r="S23" s="6"/>
      <c r="T23" s="6"/>
      <c r="U23" s="6"/>
      <c r="V23" s="6"/>
      <c r="W23" s="6"/>
      <c r="X23" s="6"/>
      <c r="Y23" s="6"/>
      <c r="Z23" s="6"/>
      <c r="AA23" s="6"/>
    </row>
    <row r="24" spans="1:27" s="7" customFormat="1">
      <c r="A24" s="17">
        <v>15</v>
      </c>
      <c r="B24" s="18" t="s">
        <v>11</v>
      </c>
      <c r="C24" s="19">
        <v>0</v>
      </c>
      <c r="D24" s="19">
        <v>0</v>
      </c>
      <c r="E24" s="19">
        <v>0</v>
      </c>
      <c r="F24" s="48"/>
      <c r="G24" s="21"/>
      <c r="H24" s="13"/>
      <c r="I24" s="6"/>
      <c r="J24" s="6"/>
      <c r="K24" s="6"/>
      <c r="L24" s="6"/>
      <c r="M24" s="6"/>
      <c r="N24" s="6"/>
      <c r="O24" s="6"/>
      <c r="P24" s="6"/>
      <c r="Q24" s="6"/>
      <c r="R24" s="6"/>
      <c r="S24" s="6"/>
      <c r="T24" s="6"/>
      <c r="U24" s="6"/>
      <c r="V24" s="6"/>
      <c r="W24" s="6"/>
      <c r="X24" s="6"/>
      <c r="Y24" s="6"/>
      <c r="Z24" s="6"/>
      <c r="AA24" s="6"/>
    </row>
    <row r="25" spans="1:27" s="7" customFormat="1">
      <c r="A25" s="17">
        <v>16</v>
      </c>
      <c r="B25" s="18" t="s">
        <v>20</v>
      </c>
      <c r="C25" s="19">
        <v>0</v>
      </c>
      <c r="D25" s="19">
        <v>0</v>
      </c>
      <c r="E25" s="19">
        <v>0</v>
      </c>
      <c r="F25" s="48"/>
      <c r="G25" s="21"/>
      <c r="H25" s="13"/>
      <c r="I25" s="6"/>
      <c r="J25" s="6"/>
      <c r="K25" s="6"/>
      <c r="L25" s="6"/>
      <c r="M25" s="6"/>
      <c r="N25" s="6"/>
      <c r="O25" s="6"/>
      <c r="P25" s="6"/>
      <c r="Q25" s="6"/>
      <c r="R25" s="6"/>
      <c r="S25" s="6"/>
      <c r="T25" s="6"/>
      <c r="U25" s="6"/>
      <c r="V25" s="6"/>
      <c r="W25" s="6"/>
      <c r="X25" s="6"/>
      <c r="Y25" s="6"/>
      <c r="Z25" s="6"/>
      <c r="AA25" s="6"/>
    </row>
    <row r="26" spans="1:27" s="7" customFormat="1">
      <c r="A26" s="17">
        <v>17</v>
      </c>
      <c r="B26" s="18" t="s">
        <v>13</v>
      </c>
      <c r="C26" s="19">
        <v>0</v>
      </c>
      <c r="D26" s="19">
        <v>0</v>
      </c>
      <c r="E26" s="19">
        <v>0</v>
      </c>
      <c r="F26" s="48"/>
      <c r="G26" s="21"/>
      <c r="H26" s="13"/>
      <c r="I26" s="6"/>
      <c r="J26" s="6"/>
      <c r="K26" s="6"/>
      <c r="L26" s="6"/>
      <c r="M26" s="6"/>
      <c r="N26" s="6"/>
      <c r="O26" s="6"/>
      <c r="P26" s="6"/>
      <c r="Q26" s="6"/>
      <c r="R26" s="6"/>
      <c r="S26" s="6"/>
      <c r="T26" s="6"/>
      <c r="U26" s="6"/>
      <c r="V26" s="6"/>
      <c r="W26" s="6"/>
      <c r="X26" s="6"/>
      <c r="Y26" s="6"/>
      <c r="Z26" s="6"/>
      <c r="AA26" s="6"/>
    </row>
    <row r="27" spans="1:27" s="7" customFormat="1">
      <c r="A27" s="17">
        <v>18</v>
      </c>
      <c r="B27" s="18" t="s">
        <v>14</v>
      </c>
      <c r="C27" s="19">
        <v>0</v>
      </c>
      <c r="D27" s="19">
        <v>0</v>
      </c>
      <c r="E27" s="19">
        <v>0</v>
      </c>
      <c r="F27" s="48"/>
      <c r="G27" s="21"/>
      <c r="H27" s="13"/>
      <c r="I27" s="6"/>
      <c r="J27" s="6"/>
      <c r="K27" s="6"/>
      <c r="L27" s="6"/>
      <c r="M27" s="6"/>
      <c r="N27" s="6"/>
      <c r="O27" s="6"/>
      <c r="P27" s="6"/>
      <c r="Q27" s="6"/>
      <c r="R27" s="6"/>
      <c r="S27" s="6"/>
      <c r="T27" s="6"/>
      <c r="U27" s="6"/>
      <c r="V27" s="6"/>
      <c r="W27" s="6"/>
      <c r="X27" s="6"/>
      <c r="Y27" s="6"/>
      <c r="Z27" s="6"/>
      <c r="AA27" s="6"/>
    </row>
    <row r="28" spans="1:27" s="7" customFormat="1">
      <c r="A28" s="17">
        <v>19</v>
      </c>
      <c r="B28" s="18" t="s">
        <v>15</v>
      </c>
      <c r="C28" s="23">
        <f>959500+478000</f>
        <v>1437500</v>
      </c>
      <c r="D28" s="23">
        <f>[1]Застройщики!D18</f>
        <v>1007844</v>
      </c>
      <c r="E28" s="23">
        <f>D28/C28*100</f>
        <v>70.110886956521739</v>
      </c>
      <c r="F28" s="49"/>
      <c r="G28" s="21"/>
      <c r="H28" s="13"/>
      <c r="I28" s="6"/>
      <c r="J28" s="6"/>
      <c r="K28" s="6"/>
      <c r="L28" s="6"/>
      <c r="M28" s="6"/>
      <c r="N28" s="6"/>
      <c r="O28" s="6"/>
      <c r="P28" s="6"/>
      <c r="Q28" s="6"/>
      <c r="R28" s="6"/>
      <c r="S28" s="6"/>
      <c r="T28" s="6"/>
      <c r="U28" s="6"/>
      <c r="V28" s="6"/>
      <c r="W28" s="6"/>
      <c r="X28" s="6"/>
      <c r="Y28" s="6"/>
      <c r="Z28" s="6"/>
      <c r="AA28" s="6"/>
    </row>
    <row r="29" spans="1:27" s="22" customFormat="1" ht="78.75">
      <c r="A29" s="17">
        <v>20</v>
      </c>
      <c r="B29" s="18" t="s">
        <v>21</v>
      </c>
      <c r="C29" s="19">
        <f>SUM(C30:C34)-C32</f>
        <v>56805.799999999996</v>
      </c>
      <c r="D29" s="19">
        <f>SUM(D30:D34)-D32</f>
        <v>8636.3000000000011</v>
      </c>
      <c r="E29" s="19">
        <v>15.2</v>
      </c>
      <c r="F29" s="47" t="s">
        <v>161</v>
      </c>
      <c r="G29" s="21">
        <v>1</v>
      </c>
      <c r="H29" s="13"/>
      <c r="I29" s="6"/>
      <c r="J29" s="6"/>
      <c r="K29" s="6"/>
      <c r="L29" s="6"/>
      <c r="M29" s="6"/>
      <c r="N29" s="6"/>
      <c r="O29" s="6"/>
      <c r="P29" s="6"/>
      <c r="Q29" s="6"/>
      <c r="R29" s="6"/>
      <c r="S29" s="6"/>
      <c r="T29" s="6"/>
      <c r="U29" s="6"/>
      <c r="V29" s="6"/>
      <c r="W29" s="6"/>
      <c r="X29" s="6"/>
      <c r="Y29" s="6"/>
      <c r="Z29" s="6"/>
      <c r="AA29" s="6"/>
    </row>
    <row r="30" spans="1:27" s="7" customFormat="1">
      <c r="A30" s="17">
        <v>21</v>
      </c>
      <c r="B30" s="18" t="s">
        <v>11</v>
      </c>
      <c r="C30" s="19">
        <v>0</v>
      </c>
      <c r="D30" s="19">
        <v>0</v>
      </c>
      <c r="E30" s="19">
        <v>0</v>
      </c>
      <c r="F30" s="48"/>
      <c r="G30" s="21"/>
      <c r="H30" s="13"/>
      <c r="I30" s="6"/>
      <c r="J30" s="6"/>
      <c r="K30" s="6"/>
      <c r="L30" s="6"/>
      <c r="M30" s="6"/>
      <c r="N30" s="6"/>
      <c r="O30" s="6"/>
      <c r="P30" s="6"/>
      <c r="Q30" s="6"/>
      <c r="R30" s="6"/>
      <c r="S30" s="6"/>
      <c r="T30" s="6"/>
      <c r="U30" s="6"/>
      <c r="V30" s="6"/>
      <c r="W30" s="6"/>
      <c r="X30" s="6"/>
      <c r="Y30" s="6"/>
      <c r="Z30" s="6"/>
      <c r="AA30" s="6"/>
    </row>
    <row r="31" spans="1:27" s="7" customFormat="1" ht="18.75">
      <c r="A31" s="17">
        <v>22</v>
      </c>
      <c r="B31" s="18" t="s">
        <v>22</v>
      </c>
      <c r="C31" s="19">
        <v>54765.4</v>
      </c>
      <c r="D31" s="24">
        <v>8326.1</v>
      </c>
      <c r="E31" s="19">
        <f>D31/C31*100</f>
        <v>15.203212247148748</v>
      </c>
      <c r="F31" s="48"/>
      <c r="G31" s="21"/>
      <c r="H31" s="13"/>
      <c r="I31" s="6"/>
      <c r="J31" s="6"/>
      <c r="K31" s="6"/>
      <c r="L31" s="6"/>
      <c r="M31" s="6"/>
      <c r="N31" s="6"/>
      <c r="O31" s="6"/>
      <c r="P31" s="6"/>
      <c r="Q31" s="6"/>
      <c r="R31" s="6"/>
      <c r="S31" s="6"/>
      <c r="T31" s="6"/>
      <c r="U31" s="6"/>
      <c r="V31" s="6"/>
      <c r="W31" s="6"/>
      <c r="X31" s="6"/>
      <c r="Y31" s="6"/>
      <c r="Z31" s="6"/>
      <c r="AA31" s="6"/>
    </row>
    <row r="32" spans="1:27" s="7" customFormat="1">
      <c r="A32" s="17">
        <v>23</v>
      </c>
      <c r="B32" s="18" t="s">
        <v>13</v>
      </c>
      <c r="C32" s="19">
        <v>54765.4</v>
      </c>
      <c r="D32" s="24">
        <v>8326.1</v>
      </c>
      <c r="E32" s="19">
        <f>D32/C32*100</f>
        <v>15.203212247148748</v>
      </c>
      <c r="F32" s="48"/>
      <c r="G32" s="21"/>
      <c r="H32" s="13"/>
      <c r="I32" s="6"/>
      <c r="J32" s="6"/>
      <c r="K32" s="6"/>
      <c r="L32" s="6"/>
      <c r="M32" s="6"/>
      <c r="N32" s="6"/>
      <c r="O32" s="6"/>
      <c r="P32" s="6"/>
      <c r="Q32" s="6"/>
      <c r="R32" s="6"/>
      <c r="S32" s="6"/>
      <c r="T32" s="6"/>
      <c r="U32" s="6"/>
      <c r="V32" s="6"/>
      <c r="W32" s="6"/>
      <c r="X32" s="6"/>
      <c r="Y32" s="6"/>
      <c r="Z32" s="6"/>
      <c r="AA32" s="6"/>
    </row>
    <row r="33" spans="1:31" s="7" customFormat="1">
      <c r="A33" s="17">
        <v>24</v>
      </c>
      <c r="B33" s="18" t="s">
        <v>14</v>
      </c>
      <c r="C33" s="23">
        <v>2040.4</v>
      </c>
      <c r="D33" s="24">
        <v>310.2</v>
      </c>
      <c r="E33" s="19">
        <f>D33/C33*100</f>
        <v>15.202901391883945</v>
      </c>
      <c r="F33" s="48"/>
      <c r="G33" s="21"/>
      <c r="H33" s="13"/>
      <c r="I33" s="6"/>
      <c r="J33" s="6"/>
      <c r="K33" s="6"/>
      <c r="L33" s="6"/>
      <c r="M33" s="6"/>
      <c r="N33" s="6"/>
      <c r="O33" s="6"/>
      <c r="P33" s="6"/>
      <c r="Q33" s="6"/>
      <c r="R33" s="6"/>
      <c r="S33" s="6"/>
      <c r="T33" s="6"/>
      <c r="U33" s="6"/>
      <c r="V33" s="6"/>
      <c r="W33" s="6"/>
      <c r="X33" s="6"/>
      <c r="Y33" s="6"/>
      <c r="Z33" s="6"/>
      <c r="AA33" s="6"/>
    </row>
    <row r="34" spans="1:31" s="7" customFormat="1">
      <c r="A34" s="17">
        <v>25</v>
      </c>
      <c r="B34" s="18" t="s">
        <v>15</v>
      </c>
      <c r="C34" s="19">
        <v>0</v>
      </c>
      <c r="D34" s="19">
        <v>0</v>
      </c>
      <c r="E34" s="19">
        <v>0</v>
      </c>
      <c r="F34" s="49"/>
      <c r="G34" s="21"/>
      <c r="H34" s="13"/>
      <c r="I34" s="6"/>
      <c r="J34" s="6"/>
      <c r="K34" s="6"/>
      <c r="L34" s="6"/>
      <c r="M34" s="6"/>
      <c r="N34" s="6"/>
      <c r="O34" s="6"/>
      <c r="P34" s="6"/>
      <c r="Q34" s="6"/>
      <c r="R34" s="6"/>
      <c r="S34" s="6"/>
      <c r="T34" s="6"/>
      <c r="U34" s="6"/>
      <c r="V34" s="6"/>
      <c r="W34" s="6"/>
      <c r="X34" s="6"/>
      <c r="Y34" s="6"/>
      <c r="Z34" s="6"/>
      <c r="AA34" s="6"/>
    </row>
    <row r="35" spans="1:31" s="22" customFormat="1" ht="173.25" customHeight="1">
      <c r="A35" s="17">
        <v>26</v>
      </c>
      <c r="B35" s="18" t="s">
        <v>23</v>
      </c>
      <c r="C35" s="19">
        <f>SUM(C36:C40)-C38</f>
        <v>3639.3</v>
      </c>
      <c r="D35" s="19">
        <f>SUM(D36:D40)-D38</f>
        <v>0</v>
      </c>
      <c r="E35" s="19">
        <f>D35/C35*100</f>
        <v>0</v>
      </c>
      <c r="F35" s="47" t="s">
        <v>149</v>
      </c>
      <c r="G35" s="21">
        <v>1</v>
      </c>
      <c r="H35" s="13"/>
      <c r="I35" s="6"/>
      <c r="J35" s="6"/>
      <c r="K35" s="6"/>
      <c r="L35" s="6"/>
      <c r="M35" s="6"/>
      <c r="N35" s="6"/>
      <c r="O35" s="6"/>
      <c r="P35" s="6"/>
      <c r="Q35" s="6"/>
      <c r="R35" s="6"/>
      <c r="S35" s="6"/>
      <c r="T35" s="6"/>
      <c r="U35" s="6"/>
      <c r="V35" s="6"/>
      <c r="W35" s="6"/>
      <c r="X35" s="6"/>
      <c r="Y35" s="6"/>
      <c r="Z35" s="6"/>
      <c r="AA35" s="6"/>
    </row>
    <row r="36" spans="1:31" s="7" customFormat="1">
      <c r="A36" s="17">
        <v>27</v>
      </c>
      <c r="B36" s="18" t="s">
        <v>11</v>
      </c>
      <c r="C36" s="19">
        <v>0</v>
      </c>
      <c r="D36" s="19">
        <v>0</v>
      </c>
      <c r="E36" s="19">
        <v>0</v>
      </c>
      <c r="F36" s="48"/>
      <c r="G36" s="21"/>
      <c r="H36" s="13"/>
      <c r="I36" s="6"/>
      <c r="J36" s="6"/>
      <c r="K36" s="6"/>
      <c r="L36" s="6"/>
      <c r="M36" s="6"/>
      <c r="N36" s="6"/>
      <c r="O36" s="6"/>
      <c r="P36" s="6"/>
      <c r="Q36" s="6"/>
      <c r="R36" s="6"/>
      <c r="S36" s="6"/>
      <c r="T36" s="6"/>
      <c r="U36" s="6"/>
      <c r="V36" s="6"/>
      <c r="W36" s="6"/>
      <c r="X36" s="6"/>
      <c r="Y36" s="6"/>
      <c r="Z36" s="6"/>
      <c r="AA36" s="6"/>
    </row>
    <row r="37" spans="1:31" s="7" customFormat="1">
      <c r="A37" s="17">
        <v>28</v>
      </c>
      <c r="B37" s="18" t="s">
        <v>20</v>
      </c>
      <c r="C37" s="23">
        <v>0</v>
      </c>
      <c r="D37" s="23">
        <v>0</v>
      </c>
      <c r="E37" s="23">
        <v>0</v>
      </c>
      <c r="F37" s="48"/>
      <c r="G37" s="21"/>
      <c r="H37" s="13"/>
      <c r="I37" s="6"/>
      <c r="J37" s="6"/>
      <c r="K37" s="6"/>
      <c r="L37" s="6"/>
      <c r="M37" s="6"/>
      <c r="N37" s="6"/>
      <c r="O37" s="6"/>
      <c r="P37" s="6"/>
      <c r="Q37" s="6"/>
      <c r="R37" s="6"/>
      <c r="S37" s="6"/>
      <c r="T37" s="6"/>
      <c r="U37" s="6"/>
      <c r="V37" s="6"/>
      <c r="W37" s="6"/>
      <c r="X37" s="6"/>
      <c r="Y37" s="6"/>
      <c r="Z37" s="6"/>
      <c r="AA37" s="6"/>
    </row>
    <row r="38" spans="1:31" s="7" customFormat="1">
      <c r="A38" s="17">
        <v>29</v>
      </c>
      <c r="B38" s="18" t="s">
        <v>13</v>
      </c>
      <c r="C38" s="23">
        <v>0</v>
      </c>
      <c r="D38" s="23">
        <v>0</v>
      </c>
      <c r="E38" s="23">
        <v>0</v>
      </c>
      <c r="F38" s="48"/>
      <c r="G38" s="21"/>
      <c r="H38" s="13"/>
      <c r="I38" s="6"/>
      <c r="J38" s="6"/>
      <c r="K38" s="6"/>
      <c r="L38" s="6"/>
      <c r="M38" s="6"/>
      <c r="N38" s="6"/>
      <c r="O38" s="6"/>
      <c r="P38" s="6"/>
      <c r="Q38" s="6"/>
      <c r="R38" s="6"/>
      <c r="S38" s="6"/>
      <c r="T38" s="6"/>
      <c r="U38" s="6"/>
      <c r="V38" s="6"/>
      <c r="W38" s="6"/>
      <c r="X38" s="6"/>
      <c r="Y38" s="6"/>
      <c r="Z38" s="6"/>
      <c r="AA38" s="6"/>
    </row>
    <row r="39" spans="1:31" s="7" customFormat="1">
      <c r="A39" s="17">
        <v>30</v>
      </c>
      <c r="B39" s="18" t="s">
        <v>14</v>
      </c>
      <c r="C39" s="23">
        <v>3639.3</v>
      </c>
      <c r="D39" s="23">
        <v>0</v>
      </c>
      <c r="E39" s="23">
        <f>D39/C39*100</f>
        <v>0</v>
      </c>
      <c r="F39" s="48"/>
      <c r="G39" s="21"/>
      <c r="H39" s="13"/>
      <c r="I39" s="6"/>
      <c r="J39" s="6"/>
      <c r="K39" s="6"/>
      <c r="L39" s="6"/>
      <c r="M39" s="6"/>
      <c r="N39" s="6"/>
      <c r="O39" s="6"/>
      <c r="P39" s="6"/>
      <c r="Q39" s="6"/>
      <c r="R39" s="6"/>
      <c r="S39" s="6"/>
      <c r="T39" s="6"/>
      <c r="U39" s="6"/>
      <c r="V39" s="6"/>
      <c r="W39" s="6"/>
      <c r="X39" s="6"/>
      <c r="Y39" s="6"/>
      <c r="Z39" s="6"/>
      <c r="AA39" s="6"/>
    </row>
    <row r="40" spans="1:31" s="7" customFormat="1">
      <c r="A40" s="17">
        <v>31</v>
      </c>
      <c r="B40" s="18" t="s">
        <v>15</v>
      </c>
      <c r="C40" s="19">
        <v>0</v>
      </c>
      <c r="D40" s="19">
        <v>0</v>
      </c>
      <c r="E40" s="19">
        <v>0</v>
      </c>
      <c r="F40" s="49"/>
      <c r="G40" s="21"/>
      <c r="H40" s="13"/>
      <c r="I40" s="6"/>
      <c r="J40" s="6"/>
      <c r="K40" s="6"/>
      <c r="L40" s="6"/>
      <c r="M40" s="6"/>
      <c r="N40" s="6"/>
      <c r="O40" s="6"/>
      <c r="P40" s="6"/>
      <c r="Q40" s="6"/>
      <c r="R40" s="6"/>
      <c r="S40" s="6"/>
      <c r="T40" s="6"/>
      <c r="U40" s="6"/>
      <c r="V40" s="6"/>
      <c r="W40" s="6"/>
      <c r="X40" s="6"/>
      <c r="Y40" s="6"/>
      <c r="Z40" s="6"/>
      <c r="AA40" s="6"/>
    </row>
    <row r="41" spans="1:31" s="7" customFormat="1" ht="78.75">
      <c r="A41" s="17">
        <v>56</v>
      </c>
      <c r="B41" s="18" t="s">
        <v>24</v>
      </c>
      <c r="C41" s="19">
        <f>SUM(C42:C46)-C44</f>
        <v>3000</v>
      </c>
      <c r="D41" s="19">
        <f>SUM(D42:D46)-D44</f>
        <v>0</v>
      </c>
      <c r="E41" s="19">
        <v>0</v>
      </c>
      <c r="F41" s="47" t="s">
        <v>136</v>
      </c>
      <c r="G41" s="17">
        <v>2</v>
      </c>
      <c r="H41" s="50" t="s">
        <v>25</v>
      </c>
      <c r="I41" s="6"/>
      <c r="J41" s="6"/>
      <c r="K41" s="6"/>
      <c r="L41" s="6"/>
      <c r="M41" s="6"/>
      <c r="N41" s="6"/>
      <c r="O41" s="6"/>
      <c r="P41" s="6"/>
      <c r="Q41" s="6"/>
      <c r="R41" s="6"/>
      <c r="S41" s="6"/>
      <c r="T41" s="6"/>
      <c r="U41" s="6"/>
      <c r="V41" s="6"/>
      <c r="W41" s="6"/>
      <c r="X41" s="6"/>
      <c r="Y41" s="6"/>
      <c r="Z41" s="6"/>
      <c r="AA41" s="6"/>
      <c r="AB41" s="6"/>
      <c r="AC41" s="6"/>
      <c r="AD41" s="6"/>
      <c r="AE41" s="6"/>
    </row>
    <row r="42" spans="1:31" s="7" customFormat="1">
      <c r="A42" s="17">
        <v>57</v>
      </c>
      <c r="B42" s="18" t="s">
        <v>11</v>
      </c>
      <c r="C42" s="19">
        <v>0</v>
      </c>
      <c r="D42" s="19">
        <v>0</v>
      </c>
      <c r="E42" s="19">
        <v>0</v>
      </c>
      <c r="F42" s="48"/>
      <c r="G42" s="25"/>
      <c r="H42" s="50"/>
      <c r="I42" s="6"/>
      <c r="J42" s="6"/>
      <c r="K42" s="6"/>
      <c r="L42" s="6"/>
      <c r="M42" s="6"/>
      <c r="N42" s="6"/>
      <c r="O42" s="6"/>
      <c r="P42" s="6"/>
      <c r="Q42" s="6"/>
      <c r="R42" s="6"/>
      <c r="S42" s="6"/>
      <c r="T42" s="6"/>
      <c r="U42" s="6"/>
      <c r="V42" s="6"/>
      <c r="W42" s="6"/>
      <c r="X42" s="6"/>
      <c r="Y42" s="6"/>
      <c r="Z42" s="6"/>
      <c r="AA42" s="6"/>
      <c r="AB42" s="6"/>
      <c r="AC42" s="6"/>
      <c r="AD42" s="6"/>
      <c r="AE42" s="6"/>
    </row>
    <row r="43" spans="1:31" s="7" customFormat="1">
      <c r="A43" s="17">
        <v>58</v>
      </c>
      <c r="B43" s="18" t="s">
        <v>20</v>
      </c>
      <c r="C43" s="19">
        <v>0</v>
      </c>
      <c r="D43" s="19">
        <v>0</v>
      </c>
      <c r="E43" s="19">
        <v>0</v>
      </c>
      <c r="F43" s="48"/>
      <c r="G43" s="25"/>
      <c r="H43" s="50"/>
      <c r="I43" s="6"/>
      <c r="J43" s="6"/>
      <c r="K43" s="6"/>
      <c r="L43" s="6"/>
      <c r="M43" s="6"/>
      <c r="N43" s="6"/>
      <c r="O43" s="6"/>
      <c r="P43" s="6"/>
      <c r="Q43" s="6"/>
      <c r="R43" s="6"/>
      <c r="S43" s="6"/>
      <c r="T43" s="6"/>
      <c r="U43" s="6"/>
      <c r="V43" s="6"/>
      <c r="W43" s="6"/>
      <c r="X43" s="6"/>
      <c r="Y43" s="6"/>
      <c r="Z43" s="6"/>
      <c r="AA43" s="6"/>
      <c r="AB43" s="6"/>
      <c r="AC43" s="6"/>
      <c r="AD43" s="6"/>
      <c r="AE43" s="6"/>
    </row>
    <row r="44" spans="1:31" s="7" customFormat="1">
      <c r="A44" s="17">
        <v>59</v>
      </c>
      <c r="B44" s="18" t="s">
        <v>26</v>
      </c>
      <c r="C44" s="19">
        <v>0</v>
      </c>
      <c r="D44" s="19">
        <v>0</v>
      </c>
      <c r="E44" s="19">
        <v>0</v>
      </c>
      <c r="F44" s="48"/>
      <c r="G44" s="25"/>
      <c r="H44" s="50"/>
      <c r="I44" s="6"/>
      <c r="J44" s="6"/>
      <c r="K44" s="6"/>
      <c r="L44" s="6"/>
      <c r="M44" s="6"/>
      <c r="N44" s="6"/>
      <c r="O44" s="6"/>
      <c r="P44" s="6"/>
      <c r="Q44" s="6"/>
      <c r="R44" s="6"/>
      <c r="S44" s="6"/>
      <c r="T44" s="6"/>
      <c r="U44" s="6"/>
      <c r="V44" s="6"/>
      <c r="W44" s="6"/>
      <c r="X44" s="6"/>
      <c r="Y44" s="6"/>
      <c r="Z44" s="6"/>
      <c r="AA44" s="6"/>
      <c r="AB44" s="6"/>
      <c r="AC44" s="6"/>
      <c r="AD44" s="6"/>
      <c r="AE44" s="6"/>
    </row>
    <row r="45" spans="1:31" s="7" customFormat="1">
      <c r="A45" s="17">
        <v>60</v>
      </c>
      <c r="B45" s="18" t="s">
        <v>27</v>
      </c>
      <c r="C45" s="19">
        <v>3000</v>
      </c>
      <c r="D45" s="19">
        <v>0</v>
      </c>
      <c r="E45" s="19">
        <v>0</v>
      </c>
      <c r="F45" s="48"/>
      <c r="G45" s="25"/>
      <c r="H45" s="50"/>
      <c r="I45" s="6"/>
      <c r="J45" s="6"/>
      <c r="K45" s="6"/>
      <c r="L45" s="6"/>
      <c r="M45" s="6"/>
      <c r="N45" s="6"/>
      <c r="O45" s="6"/>
      <c r="P45" s="6"/>
      <c r="Q45" s="6"/>
      <c r="R45" s="6"/>
      <c r="S45" s="6"/>
      <c r="T45" s="6"/>
      <c r="U45" s="6"/>
      <c r="V45" s="6"/>
      <c r="W45" s="6"/>
      <c r="X45" s="6"/>
      <c r="Y45" s="6"/>
      <c r="Z45" s="6"/>
      <c r="AA45" s="6"/>
      <c r="AB45" s="6"/>
      <c r="AC45" s="6"/>
      <c r="AD45" s="6"/>
      <c r="AE45" s="6"/>
    </row>
    <row r="46" spans="1:31" s="7" customFormat="1">
      <c r="A46" s="17">
        <v>61</v>
      </c>
      <c r="B46" s="18" t="s">
        <v>15</v>
      </c>
      <c r="C46" s="23">
        <v>0</v>
      </c>
      <c r="D46" s="23">
        <v>0</v>
      </c>
      <c r="E46" s="23">
        <v>0</v>
      </c>
      <c r="F46" s="49"/>
      <c r="G46" s="25"/>
      <c r="H46" s="50"/>
      <c r="I46" s="6"/>
      <c r="J46" s="6"/>
      <c r="K46" s="6"/>
      <c r="L46" s="6"/>
      <c r="M46" s="6"/>
      <c r="N46" s="6"/>
      <c r="O46" s="6"/>
      <c r="P46" s="6"/>
      <c r="Q46" s="6"/>
      <c r="R46" s="6"/>
      <c r="S46" s="6"/>
      <c r="T46" s="6"/>
      <c r="U46" s="6"/>
      <c r="V46" s="6"/>
      <c r="W46" s="6"/>
      <c r="X46" s="6"/>
      <c r="Y46" s="6"/>
      <c r="Z46" s="6"/>
      <c r="AA46" s="6"/>
      <c r="AB46" s="6"/>
      <c r="AC46" s="6"/>
      <c r="AD46" s="6"/>
      <c r="AE46" s="6"/>
    </row>
    <row r="47" spans="1:31" s="22" customFormat="1" ht="15.75" customHeight="1">
      <c r="A47" s="17">
        <v>62</v>
      </c>
      <c r="B47" s="59" t="s">
        <v>28</v>
      </c>
      <c r="C47" s="66"/>
      <c r="D47" s="66"/>
      <c r="E47" s="66"/>
      <c r="F47" s="66"/>
      <c r="G47" s="67"/>
      <c r="H47" s="13"/>
      <c r="I47" s="6"/>
      <c r="J47" s="6"/>
      <c r="K47" s="6"/>
      <c r="L47" s="6"/>
      <c r="M47" s="6"/>
      <c r="N47" s="6"/>
      <c r="O47" s="6"/>
      <c r="P47" s="6"/>
      <c r="Q47" s="6"/>
      <c r="R47" s="6"/>
      <c r="S47" s="6"/>
      <c r="T47" s="6"/>
      <c r="U47" s="6"/>
      <c r="V47" s="6"/>
      <c r="W47" s="6"/>
      <c r="X47" s="6"/>
      <c r="Y47" s="6"/>
      <c r="Z47" s="6"/>
      <c r="AA47" s="6"/>
    </row>
    <row r="48" spans="1:31" s="22" customFormat="1" ht="31.5">
      <c r="A48" s="17">
        <v>63</v>
      </c>
      <c r="B48" s="18" t="s">
        <v>29</v>
      </c>
      <c r="C48" s="19">
        <f>SUM(C49:C53)-C51</f>
        <v>795651.4</v>
      </c>
      <c r="D48" s="19">
        <f>SUM(D49:D53)-D51</f>
        <v>0</v>
      </c>
      <c r="E48" s="19">
        <f>D48/C48*100</f>
        <v>0</v>
      </c>
      <c r="F48" s="19"/>
      <c r="G48" s="21"/>
      <c r="H48" s="13"/>
      <c r="I48" s="6"/>
      <c r="J48" s="6"/>
      <c r="K48" s="6"/>
      <c r="L48" s="6"/>
      <c r="M48" s="6"/>
      <c r="N48" s="6"/>
      <c r="O48" s="6"/>
      <c r="P48" s="6"/>
      <c r="Q48" s="6"/>
      <c r="R48" s="6"/>
      <c r="S48" s="6"/>
      <c r="T48" s="6"/>
      <c r="U48" s="6"/>
      <c r="V48" s="6"/>
      <c r="W48" s="6"/>
      <c r="X48" s="6"/>
      <c r="Y48" s="6"/>
      <c r="Z48" s="6"/>
      <c r="AA48" s="6"/>
    </row>
    <row r="49" spans="1:27" s="7" customFormat="1">
      <c r="A49" s="17">
        <v>64</v>
      </c>
      <c r="B49" s="18" t="s">
        <v>11</v>
      </c>
      <c r="C49" s="19">
        <f t="shared" ref="C49:D53" si="4">C55+C61+C67+C73+C79+C85</f>
        <v>0</v>
      </c>
      <c r="D49" s="19">
        <f t="shared" si="4"/>
        <v>0</v>
      </c>
      <c r="E49" s="19">
        <v>0</v>
      </c>
      <c r="F49" s="19"/>
      <c r="G49" s="21"/>
      <c r="H49" s="13"/>
      <c r="I49" s="6"/>
      <c r="J49" s="6"/>
      <c r="K49" s="6"/>
      <c r="L49" s="6"/>
      <c r="M49" s="6"/>
      <c r="N49" s="6"/>
      <c r="O49" s="6"/>
      <c r="P49" s="6"/>
      <c r="Q49" s="6"/>
      <c r="R49" s="6"/>
      <c r="S49" s="6"/>
      <c r="T49" s="6"/>
      <c r="U49" s="6"/>
      <c r="V49" s="6"/>
      <c r="W49" s="6"/>
      <c r="X49" s="6"/>
      <c r="Y49" s="6"/>
      <c r="Z49" s="6"/>
      <c r="AA49" s="6"/>
    </row>
    <row r="50" spans="1:27" s="7" customFormat="1">
      <c r="A50" s="17">
        <v>65</v>
      </c>
      <c r="B50" s="18" t="s">
        <v>12</v>
      </c>
      <c r="C50" s="19">
        <f t="shared" si="4"/>
        <v>699300.1</v>
      </c>
      <c r="D50" s="19">
        <f t="shared" si="4"/>
        <v>0</v>
      </c>
      <c r="E50" s="19">
        <v>0</v>
      </c>
      <c r="F50" s="19"/>
      <c r="G50" s="21"/>
      <c r="H50" s="13"/>
      <c r="I50" s="6"/>
      <c r="J50" s="6"/>
      <c r="K50" s="6"/>
      <c r="L50" s="6"/>
      <c r="M50" s="6"/>
      <c r="N50" s="6"/>
      <c r="O50" s="6"/>
      <c r="P50" s="6"/>
      <c r="Q50" s="6"/>
      <c r="R50" s="6"/>
      <c r="S50" s="6"/>
      <c r="T50" s="6"/>
      <c r="U50" s="6"/>
      <c r="V50" s="6"/>
      <c r="W50" s="6"/>
      <c r="X50" s="6"/>
      <c r="Y50" s="6"/>
      <c r="Z50" s="6"/>
      <c r="AA50" s="6"/>
    </row>
    <row r="51" spans="1:27" s="7" customFormat="1">
      <c r="A51" s="17">
        <v>66</v>
      </c>
      <c r="B51" s="18" t="s">
        <v>13</v>
      </c>
      <c r="C51" s="19">
        <f t="shared" si="4"/>
        <v>699300.1</v>
      </c>
      <c r="D51" s="19">
        <f t="shared" si="4"/>
        <v>0</v>
      </c>
      <c r="E51" s="19">
        <v>0</v>
      </c>
      <c r="F51" s="19"/>
      <c r="G51" s="21"/>
      <c r="H51" s="13"/>
      <c r="I51" s="6"/>
      <c r="J51" s="6"/>
      <c r="K51" s="6"/>
      <c r="L51" s="6"/>
      <c r="M51" s="6"/>
      <c r="N51" s="6"/>
      <c r="O51" s="6"/>
      <c r="P51" s="6"/>
      <c r="Q51" s="6"/>
      <c r="R51" s="6"/>
      <c r="S51" s="6"/>
      <c r="T51" s="6"/>
      <c r="U51" s="6"/>
      <c r="V51" s="6"/>
      <c r="W51" s="6"/>
      <c r="X51" s="6"/>
      <c r="Y51" s="6"/>
      <c r="Z51" s="6"/>
      <c r="AA51" s="6"/>
    </row>
    <row r="52" spans="1:27" s="7" customFormat="1">
      <c r="A52" s="17">
        <v>67</v>
      </c>
      <c r="B52" s="18" t="s">
        <v>30</v>
      </c>
      <c r="C52" s="19">
        <f t="shared" si="4"/>
        <v>90351.3</v>
      </c>
      <c r="D52" s="19">
        <f t="shared" si="4"/>
        <v>0</v>
      </c>
      <c r="E52" s="19">
        <v>0</v>
      </c>
      <c r="F52" s="19"/>
      <c r="G52" s="21"/>
      <c r="H52" s="13"/>
      <c r="I52" s="6"/>
      <c r="J52" s="6"/>
      <c r="K52" s="6"/>
      <c r="L52" s="6"/>
      <c r="M52" s="6"/>
      <c r="N52" s="6"/>
      <c r="O52" s="6"/>
      <c r="P52" s="6"/>
      <c r="Q52" s="6"/>
      <c r="R52" s="6"/>
      <c r="S52" s="6"/>
      <c r="T52" s="6"/>
      <c r="U52" s="6"/>
      <c r="V52" s="6"/>
      <c r="W52" s="6"/>
      <c r="X52" s="6"/>
      <c r="Y52" s="6"/>
      <c r="Z52" s="6"/>
      <c r="AA52" s="6"/>
    </row>
    <row r="53" spans="1:27" s="7" customFormat="1">
      <c r="A53" s="17">
        <v>68</v>
      </c>
      <c r="B53" s="18" t="s">
        <v>15</v>
      </c>
      <c r="C53" s="19">
        <f t="shared" si="4"/>
        <v>6000</v>
      </c>
      <c r="D53" s="19">
        <f t="shared" si="4"/>
        <v>0</v>
      </c>
      <c r="E53" s="19">
        <v>0</v>
      </c>
      <c r="F53" s="19"/>
      <c r="G53" s="21"/>
      <c r="H53" s="13"/>
      <c r="I53" s="6"/>
      <c r="J53" s="6"/>
      <c r="K53" s="6"/>
      <c r="L53" s="6"/>
      <c r="M53" s="6"/>
      <c r="N53" s="6"/>
      <c r="O53" s="6"/>
      <c r="P53" s="6"/>
      <c r="Q53" s="6"/>
      <c r="R53" s="6"/>
      <c r="S53" s="6"/>
      <c r="T53" s="6"/>
      <c r="U53" s="6"/>
      <c r="V53" s="6"/>
      <c r="W53" s="6"/>
      <c r="X53" s="6"/>
      <c r="Y53" s="6"/>
      <c r="Z53" s="6"/>
      <c r="AA53" s="6"/>
    </row>
    <row r="54" spans="1:27" s="22" customFormat="1" ht="78.75">
      <c r="A54" s="17">
        <v>105</v>
      </c>
      <c r="B54" s="18" t="s">
        <v>31</v>
      </c>
      <c r="C54" s="19">
        <f>SUM(C55:C59)-C57</f>
        <v>6000</v>
      </c>
      <c r="D54" s="19">
        <f>SUM(D55:D59)-D57</f>
        <v>0</v>
      </c>
      <c r="E54" s="19">
        <v>0</v>
      </c>
      <c r="F54" s="47" t="s">
        <v>32</v>
      </c>
      <c r="G54" s="21" t="s">
        <v>33</v>
      </c>
      <c r="H54" s="50" t="s">
        <v>25</v>
      </c>
      <c r="I54" s="6"/>
      <c r="J54" s="6"/>
      <c r="K54" s="6"/>
      <c r="L54" s="6"/>
      <c r="M54" s="6"/>
      <c r="N54" s="6"/>
      <c r="O54" s="6"/>
      <c r="P54" s="6"/>
      <c r="Q54" s="6"/>
      <c r="R54" s="6"/>
      <c r="S54" s="6"/>
      <c r="T54" s="6"/>
      <c r="U54" s="6"/>
      <c r="V54" s="6"/>
      <c r="W54" s="6"/>
      <c r="X54" s="6"/>
      <c r="Y54" s="6"/>
      <c r="Z54" s="6"/>
      <c r="AA54" s="6"/>
    </row>
    <row r="55" spans="1:27" s="7" customFormat="1">
      <c r="A55" s="17">
        <v>106</v>
      </c>
      <c r="B55" s="18" t="s">
        <v>11</v>
      </c>
      <c r="C55" s="19">
        <v>0</v>
      </c>
      <c r="D55" s="19">
        <v>0</v>
      </c>
      <c r="E55" s="19">
        <v>0</v>
      </c>
      <c r="F55" s="48"/>
      <c r="G55" s="21"/>
      <c r="H55" s="50"/>
      <c r="I55" s="6"/>
      <c r="J55" s="6"/>
      <c r="K55" s="6"/>
      <c r="L55" s="6"/>
      <c r="M55" s="6"/>
      <c r="N55" s="6"/>
      <c r="O55" s="6"/>
      <c r="P55" s="6"/>
      <c r="Q55" s="6"/>
      <c r="R55" s="6"/>
      <c r="S55" s="6"/>
      <c r="T55" s="6"/>
      <c r="U55" s="6"/>
      <c r="V55" s="6"/>
      <c r="W55" s="6"/>
      <c r="X55" s="6"/>
      <c r="Y55" s="6"/>
      <c r="Z55" s="6"/>
      <c r="AA55" s="6"/>
    </row>
    <row r="56" spans="1:27" s="7" customFormat="1" ht="15.75" customHeight="1">
      <c r="A56" s="17">
        <v>107</v>
      </c>
      <c r="B56" s="18" t="s">
        <v>20</v>
      </c>
      <c r="C56" s="19">
        <v>0</v>
      </c>
      <c r="D56" s="19">
        <v>0</v>
      </c>
      <c r="E56" s="19">
        <v>0</v>
      </c>
      <c r="F56" s="48"/>
      <c r="G56" s="21"/>
      <c r="H56" s="50"/>
      <c r="I56" s="6"/>
      <c r="J56" s="6"/>
      <c r="K56" s="6"/>
      <c r="L56" s="6"/>
      <c r="M56" s="6"/>
      <c r="N56" s="6"/>
      <c r="O56" s="6"/>
      <c r="P56" s="6"/>
      <c r="Q56" s="6"/>
      <c r="R56" s="6"/>
      <c r="S56" s="6"/>
      <c r="T56" s="6"/>
      <c r="U56" s="6"/>
      <c r="V56" s="6"/>
      <c r="W56" s="6"/>
      <c r="X56" s="6"/>
      <c r="Y56" s="6"/>
      <c r="Z56" s="6"/>
      <c r="AA56" s="6"/>
    </row>
    <row r="57" spans="1:27" s="7" customFormat="1">
      <c r="A57" s="17">
        <v>108</v>
      </c>
      <c r="B57" s="18" t="s">
        <v>26</v>
      </c>
      <c r="C57" s="19">
        <v>0</v>
      </c>
      <c r="D57" s="19">
        <v>0</v>
      </c>
      <c r="E57" s="19">
        <v>0</v>
      </c>
      <c r="F57" s="48"/>
      <c r="G57" s="21"/>
      <c r="H57" s="50"/>
      <c r="I57" s="6"/>
      <c r="J57" s="6"/>
      <c r="K57" s="6"/>
      <c r="L57" s="6"/>
      <c r="M57" s="6"/>
      <c r="N57" s="6"/>
      <c r="O57" s="6"/>
      <c r="P57" s="6"/>
      <c r="Q57" s="6"/>
      <c r="R57" s="6"/>
      <c r="S57" s="6"/>
      <c r="T57" s="6"/>
      <c r="U57" s="6"/>
      <c r="V57" s="6"/>
      <c r="W57" s="6"/>
      <c r="X57" s="6"/>
      <c r="Y57" s="6"/>
      <c r="Z57" s="6"/>
      <c r="AA57" s="6"/>
    </row>
    <row r="58" spans="1:27" s="7" customFormat="1">
      <c r="A58" s="17">
        <v>109</v>
      </c>
      <c r="B58" s="18" t="s">
        <v>27</v>
      </c>
      <c r="C58" s="19">
        <v>0</v>
      </c>
      <c r="D58" s="19">
        <v>0</v>
      </c>
      <c r="E58" s="19">
        <v>0</v>
      </c>
      <c r="F58" s="48"/>
      <c r="G58" s="21"/>
      <c r="H58" s="50"/>
      <c r="I58" s="6"/>
      <c r="J58" s="6"/>
      <c r="K58" s="6"/>
      <c r="L58" s="6"/>
      <c r="M58" s="6"/>
      <c r="N58" s="6"/>
      <c r="O58" s="6"/>
      <c r="P58" s="6"/>
      <c r="Q58" s="6"/>
      <c r="R58" s="6"/>
      <c r="S58" s="6"/>
      <c r="T58" s="6"/>
      <c r="U58" s="6"/>
      <c r="V58" s="6"/>
      <c r="W58" s="6"/>
      <c r="X58" s="6"/>
      <c r="Y58" s="6"/>
      <c r="Z58" s="6"/>
      <c r="AA58" s="6"/>
    </row>
    <row r="59" spans="1:27" s="7" customFormat="1">
      <c r="A59" s="17">
        <v>110</v>
      </c>
      <c r="B59" s="18" t="s">
        <v>15</v>
      </c>
      <c r="C59" s="19">
        <v>6000</v>
      </c>
      <c r="D59" s="19">
        <v>0</v>
      </c>
      <c r="E59" s="19">
        <v>0</v>
      </c>
      <c r="F59" s="49"/>
      <c r="G59" s="21"/>
      <c r="H59" s="50"/>
      <c r="I59" s="6"/>
      <c r="J59" s="6"/>
      <c r="K59" s="6"/>
      <c r="L59" s="6"/>
      <c r="M59" s="6"/>
      <c r="N59" s="6"/>
      <c r="O59" s="6"/>
      <c r="P59" s="6"/>
      <c r="Q59" s="6"/>
      <c r="R59" s="6"/>
      <c r="S59" s="6"/>
      <c r="T59" s="6"/>
      <c r="U59" s="6"/>
      <c r="V59" s="6"/>
      <c r="W59" s="6"/>
      <c r="X59" s="6"/>
      <c r="Y59" s="6"/>
      <c r="Z59" s="6"/>
      <c r="AA59" s="6"/>
    </row>
    <row r="60" spans="1:27" s="22" customFormat="1" ht="94.5">
      <c r="A60" s="17">
        <v>111</v>
      </c>
      <c r="B60" s="18" t="s">
        <v>34</v>
      </c>
      <c r="C60" s="19">
        <f>SUM(C61:C65)-C63</f>
        <v>590</v>
      </c>
      <c r="D60" s="19">
        <f>SUM(D61:D65)-D63</f>
        <v>0</v>
      </c>
      <c r="E60" s="19">
        <v>0</v>
      </c>
      <c r="F60" s="47" t="s">
        <v>137</v>
      </c>
      <c r="G60" s="21">
        <v>4</v>
      </c>
      <c r="H60" s="50" t="s">
        <v>25</v>
      </c>
      <c r="I60" s="6"/>
      <c r="J60" s="6"/>
      <c r="K60" s="6"/>
      <c r="L60" s="6"/>
      <c r="M60" s="6"/>
      <c r="N60" s="6"/>
      <c r="O60" s="6"/>
      <c r="P60" s="6"/>
      <c r="Q60" s="6"/>
      <c r="R60" s="6"/>
      <c r="S60" s="6"/>
      <c r="T60" s="6"/>
      <c r="U60" s="6"/>
      <c r="V60" s="6"/>
      <c r="W60" s="6"/>
      <c r="X60" s="6"/>
      <c r="Y60" s="6"/>
      <c r="Z60" s="6"/>
      <c r="AA60" s="6"/>
    </row>
    <row r="61" spans="1:27" s="7" customFormat="1">
      <c r="A61" s="17">
        <v>112</v>
      </c>
      <c r="B61" s="18" t="s">
        <v>11</v>
      </c>
      <c r="C61" s="19">
        <v>0</v>
      </c>
      <c r="D61" s="19">
        <v>0</v>
      </c>
      <c r="E61" s="19">
        <v>0</v>
      </c>
      <c r="F61" s="48"/>
      <c r="G61" s="21"/>
      <c r="H61" s="50"/>
      <c r="I61" s="6"/>
      <c r="J61" s="6"/>
      <c r="K61" s="6"/>
      <c r="L61" s="6"/>
      <c r="M61" s="6"/>
      <c r="N61" s="6"/>
      <c r="O61" s="6"/>
      <c r="P61" s="6"/>
      <c r="Q61" s="6"/>
      <c r="R61" s="6"/>
      <c r="S61" s="6"/>
      <c r="T61" s="6"/>
      <c r="U61" s="6"/>
      <c r="V61" s="6"/>
      <c r="W61" s="6"/>
      <c r="X61" s="6"/>
      <c r="Y61" s="6"/>
      <c r="Z61" s="6"/>
      <c r="AA61" s="6"/>
    </row>
    <row r="62" spans="1:27" s="7" customFormat="1" ht="16.5" customHeight="1">
      <c r="A62" s="17">
        <v>113</v>
      </c>
      <c r="B62" s="18" t="s">
        <v>20</v>
      </c>
      <c r="C62" s="19">
        <v>0</v>
      </c>
      <c r="D62" s="19">
        <v>0</v>
      </c>
      <c r="E62" s="19">
        <v>0</v>
      </c>
      <c r="F62" s="48"/>
      <c r="G62" s="21"/>
      <c r="H62" s="50"/>
      <c r="I62" s="6"/>
      <c r="J62" s="6"/>
      <c r="K62" s="6"/>
      <c r="L62" s="6"/>
      <c r="M62" s="6"/>
      <c r="N62" s="6"/>
      <c r="O62" s="6"/>
      <c r="P62" s="6"/>
      <c r="Q62" s="6"/>
      <c r="R62" s="6"/>
      <c r="S62" s="6"/>
      <c r="T62" s="6"/>
      <c r="U62" s="6"/>
      <c r="V62" s="6"/>
      <c r="W62" s="6"/>
      <c r="X62" s="6"/>
      <c r="Y62" s="6"/>
      <c r="Z62" s="6"/>
      <c r="AA62" s="6"/>
    </row>
    <row r="63" spans="1:27" s="7" customFormat="1">
      <c r="A63" s="17">
        <v>114</v>
      </c>
      <c r="B63" s="18" t="s">
        <v>26</v>
      </c>
      <c r="C63" s="19">
        <v>0</v>
      </c>
      <c r="D63" s="19">
        <v>0</v>
      </c>
      <c r="E63" s="19">
        <v>0</v>
      </c>
      <c r="F63" s="48"/>
      <c r="G63" s="21"/>
      <c r="H63" s="50"/>
      <c r="I63" s="6"/>
      <c r="J63" s="6"/>
      <c r="K63" s="6"/>
      <c r="L63" s="6"/>
      <c r="M63" s="6"/>
      <c r="N63" s="6"/>
      <c r="O63" s="6"/>
      <c r="P63" s="6"/>
      <c r="Q63" s="6"/>
      <c r="R63" s="6"/>
      <c r="S63" s="6"/>
      <c r="T63" s="6"/>
      <c r="U63" s="6"/>
      <c r="V63" s="6"/>
      <c r="W63" s="6"/>
      <c r="X63" s="6"/>
      <c r="Y63" s="6"/>
      <c r="Z63" s="6"/>
      <c r="AA63" s="6"/>
    </row>
    <row r="64" spans="1:27" s="7" customFormat="1">
      <c r="A64" s="17">
        <v>115</v>
      </c>
      <c r="B64" s="18" t="s">
        <v>27</v>
      </c>
      <c r="C64" s="19">
        <v>590</v>
      </c>
      <c r="D64" s="19">
        <v>0</v>
      </c>
      <c r="E64" s="19">
        <v>0</v>
      </c>
      <c r="F64" s="48"/>
      <c r="G64" s="21"/>
      <c r="H64" s="50"/>
      <c r="I64" s="6"/>
      <c r="J64" s="6"/>
      <c r="K64" s="6"/>
      <c r="L64" s="6"/>
      <c r="M64" s="6"/>
      <c r="N64" s="6"/>
      <c r="O64" s="6"/>
      <c r="P64" s="6"/>
      <c r="Q64" s="6"/>
      <c r="R64" s="6"/>
      <c r="S64" s="6"/>
      <c r="T64" s="6"/>
      <c r="U64" s="6"/>
      <c r="V64" s="6"/>
      <c r="W64" s="6"/>
      <c r="X64" s="6"/>
      <c r="Y64" s="6"/>
      <c r="Z64" s="6"/>
      <c r="AA64" s="6"/>
    </row>
    <row r="65" spans="1:27" s="7" customFormat="1">
      <c r="A65" s="17">
        <v>116</v>
      </c>
      <c r="B65" s="18" t="s">
        <v>15</v>
      </c>
      <c r="C65" s="19">
        <f>C90</f>
        <v>0</v>
      </c>
      <c r="D65" s="19">
        <v>0</v>
      </c>
      <c r="E65" s="19">
        <v>0</v>
      </c>
      <c r="F65" s="49"/>
      <c r="G65" s="21"/>
      <c r="H65" s="50"/>
      <c r="I65" s="6"/>
      <c r="J65" s="6"/>
      <c r="K65" s="6"/>
      <c r="L65" s="6"/>
      <c r="M65" s="6"/>
      <c r="N65" s="6"/>
      <c r="O65" s="6"/>
      <c r="P65" s="6"/>
      <c r="Q65" s="6"/>
      <c r="R65" s="6"/>
      <c r="S65" s="6"/>
      <c r="T65" s="6"/>
      <c r="U65" s="6"/>
      <c r="V65" s="6"/>
      <c r="W65" s="6"/>
      <c r="X65" s="6"/>
      <c r="Y65" s="6"/>
      <c r="Z65" s="6"/>
      <c r="AA65" s="6"/>
    </row>
    <row r="66" spans="1:27" s="22" customFormat="1" ht="94.5">
      <c r="A66" s="17">
        <v>117</v>
      </c>
      <c r="B66" s="18" t="s">
        <v>35</v>
      </c>
      <c r="C66" s="19">
        <f>SUM(C67:C71)-C69</f>
        <v>10061.299999999999</v>
      </c>
      <c r="D66" s="19">
        <f>SUM(D67:D71)-D69</f>
        <v>0</v>
      </c>
      <c r="E66" s="19">
        <v>0</v>
      </c>
      <c r="F66" s="47" t="s">
        <v>154</v>
      </c>
      <c r="G66" s="21" t="s">
        <v>36</v>
      </c>
      <c r="H66" s="50" t="s">
        <v>25</v>
      </c>
      <c r="I66" s="6"/>
      <c r="J66" s="6"/>
      <c r="K66" s="6"/>
      <c r="L66" s="6"/>
      <c r="M66" s="6"/>
      <c r="N66" s="6"/>
      <c r="O66" s="6"/>
      <c r="P66" s="6"/>
      <c r="Q66" s="6"/>
      <c r="R66" s="6"/>
      <c r="S66" s="6"/>
      <c r="T66" s="6"/>
      <c r="U66" s="6"/>
      <c r="V66" s="6"/>
      <c r="W66" s="6"/>
      <c r="X66" s="6"/>
      <c r="Y66" s="6"/>
      <c r="Z66" s="6"/>
      <c r="AA66" s="6"/>
    </row>
    <row r="67" spans="1:27" s="7" customFormat="1">
      <c r="A67" s="17">
        <v>118</v>
      </c>
      <c r="B67" s="18" t="s">
        <v>11</v>
      </c>
      <c r="C67" s="19">
        <v>0</v>
      </c>
      <c r="D67" s="19">
        <v>0</v>
      </c>
      <c r="E67" s="19">
        <v>0</v>
      </c>
      <c r="F67" s="48"/>
      <c r="G67" s="21"/>
      <c r="H67" s="50"/>
      <c r="I67" s="6"/>
      <c r="J67" s="6"/>
      <c r="K67" s="6"/>
      <c r="L67" s="6"/>
      <c r="M67" s="6"/>
      <c r="N67" s="6"/>
      <c r="O67" s="6"/>
      <c r="P67" s="6"/>
      <c r="Q67" s="6"/>
      <c r="R67" s="6"/>
      <c r="S67" s="6"/>
      <c r="T67" s="6"/>
      <c r="U67" s="6"/>
      <c r="V67" s="6"/>
      <c r="W67" s="6"/>
      <c r="X67" s="6"/>
      <c r="Y67" s="6"/>
      <c r="Z67" s="6"/>
      <c r="AA67" s="6"/>
    </row>
    <row r="68" spans="1:27" s="7" customFormat="1" ht="18.75" customHeight="1">
      <c r="A68" s="17">
        <v>119</v>
      </c>
      <c r="B68" s="18" t="s">
        <v>37</v>
      </c>
      <c r="C68" s="23">
        <v>0</v>
      </c>
      <c r="D68" s="23">
        <v>0</v>
      </c>
      <c r="E68" s="23">
        <v>0</v>
      </c>
      <c r="F68" s="48"/>
      <c r="G68" s="21"/>
      <c r="H68" s="50"/>
      <c r="I68" s="6"/>
      <c r="J68" s="6"/>
      <c r="K68" s="6"/>
      <c r="L68" s="6"/>
      <c r="M68" s="6"/>
      <c r="N68" s="6"/>
      <c r="O68" s="6"/>
      <c r="P68" s="6"/>
      <c r="Q68" s="6"/>
      <c r="R68" s="6"/>
      <c r="S68" s="6"/>
      <c r="T68" s="6"/>
      <c r="U68" s="6"/>
      <c r="V68" s="6"/>
      <c r="W68" s="6"/>
      <c r="X68" s="6"/>
      <c r="Y68" s="6"/>
      <c r="Z68" s="6"/>
      <c r="AA68" s="6"/>
    </row>
    <row r="69" spans="1:27" s="7" customFormat="1">
      <c r="A69" s="17">
        <v>120</v>
      </c>
      <c r="B69" s="18" t="s">
        <v>26</v>
      </c>
      <c r="C69" s="23">
        <v>0</v>
      </c>
      <c r="D69" s="23">
        <v>0</v>
      </c>
      <c r="E69" s="23">
        <v>0</v>
      </c>
      <c r="F69" s="48"/>
      <c r="G69" s="21"/>
      <c r="H69" s="50"/>
      <c r="I69" s="6"/>
      <c r="J69" s="6"/>
      <c r="K69" s="6"/>
      <c r="L69" s="6"/>
      <c r="M69" s="6"/>
      <c r="N69" s="6"/>
      <c r="O69" s="6"/>
      <c r="P69" s="6"/>
      <c r="Q69" s="6"/>
      <c r="R69" s="6"/>
      <c r="S69" s="6"/>
      <c r="T69" s="6"/>
      <c r="U69" s="6"/>
      <c r="V69" s="6"/>
      <c r="W69" s="6"/>
      <c r="X69" s="6"/>
      <c r="Y69" s="6"/>
      <c r="Z69" s="6"/>
      <c r="AA69" s="6"/>
    </row>
    <row r="70" spans="1:27" s="7" customFormat="1">
      <c r="A70" s="17">
        <v>121</v>
      </c>
      <c r="B70" s="18" t="s">
        <v>27</v>
      </c>
      <c r="C70" s="23">
        <v>10061.299999999999</v>
      </c>
      <c r="D70" s="23">
        <v>0</v>
      </c>
      <c r="E70" s="23">
        <v>0</v>
      </c>
      <c r="F70" s="48"/>
      <c r="G70" s="21"/>
      <c r="H70" s="50"/>
      <c r="I70" s="6"/>
      <c r="J70" s="6"/>
      <c r="K70" s="6"/>
      <c r="L70" s="6"/>
      <c r="M70" s="6"/>
      <c r="N70" s="6"/>
      <c r="O70" s="6"/>
      <c r="P70" s="6"/>
      <c r="Q70" s="6"/>
      <c r="R70" s="6"/>
      <c r="S70" s="6"/>
      <c r="T70" s="6"/>
      <c r="U70" s="6"/>
      <c r="V70" s="6"/>
      <c r="W70" s="6"/>
      <c r="X70" s="6"/>
      <c r="Y70" s="6"/>
      <c r="Z70" s="6"/>
      <c r="AA70" s="6"/>
    </row>
    <row r="71" spans="1:27" s="7" customFormat="1">
      <c r="A71" s="17">
        <v>122</v>
      </c>
      <c r="B71" s="18" t="s">
        <v>15</v>
      </c>
      <c r="C71" s="23">
        <v>0</v>
      </c>
      <c r="D71" s="23">
        <v>0</v>
      </c>
      <c r="E71" s="23">
        <v>0</v>
      </c>
      <c r="F71" s="49"/>
      <c r="G71" s="21"/>
      <c r="H71" s="50"/>
      <c r="I71" s="6"/>
      <c r="J71" s="6"/>
      <c r="K71" s="6"/>
      <c r="L71" s="6"/>
      <c r="M71" s="6"/>
      <c r="N71" s="6"/>
      <c r="O71" s="6"/>
      <c r="P71" s="6"/>
      <c r="Q71" s="6"/>
      <c r="R71" s="6"/>
      <c r="S71" s="6"/>
      <c r="T71" s="6"/>
      <c r="U71" s="6"/>
      <c r="V71" s="6"/>
      <c r="W71" s="6"/>
      <c r="X71" s="6"/>
      <c r="Y71" s="6"/>
      <c r="Z71" s="6"/>
      <c r="AA71" s="6"/>
    </row>
    <row r="72" spans="1:27" s="22" customFormat="1" ht="94.5">
      <c r="A72" s="17">
        <v>123</v>
      </c>
      <c r="B72" s="18" t="s">
        <v>38</v>
      </c>
      <c r="C72" s="19">
        <f>SUM(C73:C77)-C75</f>
        <v>497000.1</v>
      </c>
      <c r="D72" s="19">
        <f>SUM(D73:D77)-D75</f>
        <v>0</v>
      </c>
      <c r="E72" s="19">
        <v>0</v>
      </c>
      <c r="F72" s="47" t="s">
        <v>158</v>
      </c>
      <c r="G72" s="21" t="s">
        <v>36</v>
      </c>
      <c r="H72" s="50" t="s">
        <v>25</v>
      </c>
      <c r="I72" s="6"/>
      <c r="J72" s="6"/>
      <c r="K72" s="6"/>
      <c r="L72" s="6"/>
      <c r="M72" s="6"/>
      <c r="N72" s="6"/>
      <c r="O72" s="6"/>
      <c r="P72" s="6"/>
      <c r="Q72" s="6"/>
      <c r="R72" s="6"/>
      <c r="S72" s="6"/>
      <c r="T72" s="6"/>
      <c r="U72" s="6"/>
      <c r="V72" s="6"/>
      <c r="W72" s="6"/>
      <c r="X72" s="6"/>
      <c r="Y72" s="6"/>
      <c r="Z72" s="6"/>
      <c r="AA72" s="6"/>
    </row>
    <row r="73" spans="1:27" s="7" customFormat="1">
      <c r="A73" s="17">
        <v>124</v>
      </c>
      <c r="B73" s="18" t="s">
        <v>11</v>
      </c>
      <c r="C73" s="19">
        <v>0</v>
      </c>
      <c r="D73" s="19">
        <v>0</v>
      </c>
      <c r="E73" s="19">
        <v>0</v>
      </c>
      <c r="F73" s="48"/>
      <c r="G73" s="21"/>
      <c r="H73" s="50"/>
      <c r="I73" s="6"/>
      <c r="J73" s="6"/>
      <c r="K73" s="6"/>
      <c r="L73" s="6"/>
      <c r="M73" s="6"/>
      <c r="N73" s="6"/>
      <c r="O73" s="6"/>
      <c r="P73" s="6"/>
      <c r="Q73" s="6"/>
      <c r="R73" s="6"/>
      <c r="S73" s="6"/>
      <c r="T73" s="6"/>
      <c r="U73" s="6"/>
      <c r="V73" s="6"/>
      <c r="W73" s="6"/>
      <c r="X73" s="6"/>
      <c r="Y73" s="6"/>
      <c r="Z73" s="6"/>
      <c r="AA73" s="6"/>
    </row>
    <row r="74" spans="1:27" s="7" customFormat="1" ht="18.75">
      <c r="A74" s="17">
        <v>125</v>
      </c>
      <c r="B74" s="18" t="s">
        <v>39</v>
      </c>
      <c r="C74" s="19">
        <v>447300.1</v>
      </c>
      <c r="D74" s="19">
        <v>0</v>
      </c>
      <c r="E74" s="19">
        <v>0</v>
      </c>
      <c r="F74" s="48"/>
      <c r="G74" s="21"/>
      <c r="H74" s="50"/>
      <c r="I74" s="6"/>
      <c r="J74" s="6"/>
      <c r="K74" s="6"/>
      <c r="L74" s="6"/>
      <c r="M74" s="6"/>
      <c r="N74" s="6"/>
      <c r="O74" s="6"/>
      <c r="P74" s="6"/>
      <c r="Q74" s="6"/>
      <c r="R74" s="6"/>
      <c r="S74" s="6"/>
      <c r="T74" s="6"/>
      <c r="U74" s="6"/>
      <c r="V74" s="6"/>
      <c r="W74" s="6"/>
      <c r="X74" s="6"/>
      <c r="Y74" s="6"/>
      <c r="Z74" s="6"/>
      <c r="AA74" s="6"/>
    </row>
    <row r="75" spans="1:27" s="7" customFormat="1">
      <c r="A75" s="17">
        <v>126</v>
      </c>
      <c r="B75" s="18" t="s">
        <v>26</v>
      </c>
      <c r="C75" s="19">
        <v>447300.1</v>
      </c>
      <c r="D75" s="19">
        <v>0</v>
      </c>
      <c r="E75" s="19">
        <v>0</v>
      </c>
      <c r="F75" s="48"/>
      <c r="G75" s="21"/>
      <c r="H75" s="50"/>
      <c r="I75" s="6"/>
      <c r="J75" s="6"/>
      <c r="K75" s="6"/>
      <c r="L75" s="6"/>
      <c r="M75" s="6"/>
      <c r="N75" s="6"/>
      <c r="O75" s="6"/>
      <c r="P75" s="6"/>
      <c r="Q75" s="6"/>
      <c r="R75" s="6"/>
      <c r="S75" s="6"/>
      <c r="T75" s="6"/>
      <c r="U75" s="6"/>
      <c r="V75" s="6"/>
      <c r="W75" s="6"/>
      <c r="X75" s="6"/>
      <c r="Y75" s="6"/>
      <c r="Z75" s="6"/>
      <c r="AA75" s="6"/>
    </row>
    <row r="76" spans="1:27" s="7" customFormat="1">
      <c r="A76" s="17">
        <v>127</v>
      </c>
      <c r="B76" s="18" t="s">
        <v>27</v>
      </c>
      <c r="C76" s="19">
        <v>49700</v>
      </c>
      <c r="D76" s="19">
        <v>0</v>
      </c>
      <c r="E76" s="19">
        <v>0</v>
      </c>
      <c r="F76" s="48"/>
      <c r="G76" s="21"/>
      <c r="H76" s="50"/>
      <c r="I76" s="6"/>
      <c r="J76" s="6"/>
      <c r="K76" s="6"/>
      <c r="L76" s="6"/>
      <c r="M76" s="6"/>
      <c r="N76" s="6"/>
      <c r="O76" s="6"/>
      <c r="P76" s="6"/>
      <c r="Q76" s="6"/>
      <c r="R76" s="6"/>
      <c r="S76" s="6"/>
      <c r="T76" s="6"/>
      <c r="U76" s="6"/>
      <c r="V76" s="6"/>
      <c r="W76" s="6"/>
      <c r="X76" s="6"/>
      <c r="Y76" s="6"/>
      <c r="Z76" s="6"/>
      <c r="AA76" s="6"/>
    </row>
    <row r="77" spans="1:27" s="7" customFormat="1">
      <c r="A77" s="17">
        <v>128</v>
      </c>
      <c r="B77" s="18" t="s">
        <v>15</v>
      </c>
      <c r="C77" s="19">
        <v>0</v>
      </c>
      <c r="D77" s="19">
        <v>0</v>
      </c>
      <c r="E77" s="19">
        <v>0</v>
      </c>
      <c r="F77" s="49"/>
      <c r="G77" s="21"/>
      <c r="H77" s="50"/>
      <c r="I77" s="6"/>
      <c r="J77" s="6"/>
      <c r="K77" s="6"/>
      <c r="L77" s="6"/>
      <c r="M77" s="6"/>
      <c r="N77" s="6"/>
      <c r="O77" s="6"/>
      <c r="P77" s="6"/>
      <c r="Q77" s="6"/>
      <c r="R77" s="6"/>
      <c r="S77" s="6"/>
      <c r="T77" s="6"/>
      <c r="U77" s="6"/>
      <c r="V77" s="6"/>
      <c r="W77" s="6"/>
      <c r="X77" s="6"/>
      <c r="Y77" s="6"/>
      <c r="Z77" s="6"/>
      <c r="AA77" s="6"/>
    </row>
    <row r="78" spans="1:27" s="22" customFormat="1" ht="94.5">
      <c r="A78" s="17">
        <v>129</v>
      </c>
      <c r="B78" s="18" t="s">
        <v>40</v>
      </c>
      <c r="C78" s="19">
        <f>SUM(C79:C83)-C81</f>
        <v>280000</v>
      </c>
      <c r="D78" s="19">
        <f>SUM(D79:D83)-D81</f>
        <v>0</v>
      </c>
      <c r="E78" s="19">
        <v>0</v>
      </c>
      <c r="F78" s="47" t="s">
        <v>140</v>
      </c>
      <c r="G78" s="21" t="s">
        <v>36</v>
      </c>
      <c r="H78" s="50" t="s">
        <v>25</v>
      </c>
      <c r="I78" s="6"/>
      <c r="J78" s="6"/>
      <c r="K78" s="6"/>
      <c r="L78" s="6"/>
      <c r="M78" s="6"/>
      <c r="N78" s="6"/>
      <c r="O78" s="6"/>
      <c r="P78" s="6"/>
      <c r="Q78" s="6"/>
      <c r="R78" s="6"/>
      <c r="S78" s="6"/>
      <c r="T78" s="6"/>
      <c r="U78" s="6"/>
      <c r="V78" s="6"/>
      <c r="W78" s="6"/>
      <c r="X78" s="6"/>
      <c r="Y78" s="6"/>
      <c r="Z78" s="6"/>
      <c r="AA78" s="6"/>
    </row>
    <row r="79" spans="1:27" s="7" customFormat="1">
      <c r="A79" s="17">
        <v>130</v>
      </c>
      <c r="B79" s="18" t="s">
        <v>11</v>
      </c>
      <c r="C79" s="19">
        <v>0</v>
      </c>
      <c r="D79" s="19">
        <v>0</v>
      </c>
      <c r="E79" s="19">
        <v>0</v>
      </c>
      <c r="F79" s="48"/>
      <c r="G79" s="21"/>
      <c r="H79" s="50"/>
      <c r="I79" s="6"/>
      <c r="J79" s="6"/>
      <c r="K79" s="6"/>
      <c r="L79" s="6"/>
      <c r="M79" s="6"/>
      <c r="N79" s="6"/>
      <c r="O79" s="6"/>
      <c r="P79" s="6"/>
      <c r="Q79" s="6"/>
      <c r="R79" s="6"/>
      <c r="S79" s="6"/>
      <c r="T79" s="6"/>
      <c r="U79" s="6"/>
      <c r="V79" s="6"/>
      <c r="W79" s="6"/>
      <c r="X79" s="6"/>
      <c r="Y79" s="6"/>
      <c r="Z79" s="6"/>
      <c r="AA79" s="6"/>
    </row>
    <row r="80" spans="1:27" s="7" customFormat="1" ht="18.75">
      <c r="A80" s="17">
        <v>131</v>
      </c>
      <c r="B80" s="18" t="s">
        <v>41</v>
      </c>
      <c r="C80" s="23">
        <v>252000</v>
      </c>
      <c r="D80" s="23">
        <v>0</v>
      </c>
      <c r="E80" s="23">
        <v>0</v>
      </c>
      <c r="F80" s="48"/>
      <c r="G80" s="21"/>
      <c r="H80" s="50"/>
      <c r="I80" s="6"/>
      <c r="J80" s="6"/>
      <c r="K80" s="6"/>
      <c r="L80" s="6"/>
      <c r="M80" s="6"/>
      <c r="N80" s="6"/>
      <c r="O80" s="6"/>
      <c r="P80" s="6"/>
      <c r="Q80" s="6"/>
      <c r="R80" s="6"/>
      <c r="S80" s="6"/>
      <c r="T80" s="6"/>
      <c r="U80" s="6"/>
      <c r="V80" s="6"/>
      <c r="W80" s="6"/>
      <c r="X80" s="6"/>
      <c r="Y80" s="6"/>
      <c r="Z80" s="6"/>
      <c r="AA80" s="6"/>
    </row>
    <row r="81" spans="1:27" s="7" customFormat="1">
      <c r="A81" s="17">
        <v>132</v>
      </c>
      <c r="B81" s="18" t="s">
        <v>26</v>
      </c>
      <c r="C81" s="23">
        <v>252000</v>
      </c>
      <c r="D81" s="23">
        <v>0</v>
      </c>
      <c r="E81" s="23">
        <v>0</v>
      </c>
      <c r="F81" s="48"/>
      <c r="G81" s="21"/>
      <c r="H81" s="50"/>
      <c r="I81" s="6"/>
      <c r="J81" s="6"/>
      <c r="K81" s="6"/>
      <c r="L81" s="6"/>
      <c r="M81" s="6"/>
      <c r="N81" s="6"/>
      <c r="O81" s="6"/>
      <c r="P81" s="6"/>
      <c r="Q81" s="6"/>
      <c r="R81" s="6"/>
      <c r="S81" s="6"/>
      <c r="T81" s="6"/>
      <c r="U81" s="6"/>
      <c r="V81" s="6"/>
      <c r="W81" s="6"/>
      <c r="X81" s="6"/>
      <c r="Y81" s="6"/>
      <c r="Z81" s="6"/>
      <c r="AA81" s="6"/>
    </row>
    <row r="82" spans="1:27" s="7" customFormat="1">
      <c r="A82" s="17">
        <v>133</v>
      </c>
      <c r="B82" s="18" t="s">
        <v>27</v>
      </c>
      <c r="C82" s="23">
        <v>28000</v>
      </c>
      <c r="D82" s="23">
        <v>0</v>
      </c>
      <c r="E82" s="23">
        <v>0</v>
      </c>
      <c r="F82" s="48"/>
      <c r="G82" s="21"/>
      <c r="H82" s="50"/>
      <c r="I82" s="6"/>
      <c r="J82" s="6"/>
      <c r="K82" s="6"/>
      <c r="L82" s="6"/>
      <c r="M82" s="6"/>
      <c r="N82" s="6"/>
      <c r="O82" s="6"/>
      <c r="P82" s="6"/>
      <c r="Q82" s="6"/>
      <c r="R82" s="6"/>
      <c r="S82" s="6"/>
      <c r="T82" s="6"/>
      <c r="U82" s="6"/>
      <c r="V82" s="6"/>
      <c r="W82" s="6"/>
      <c r="X82" s="6"/>
      <c r="Y82" s="6"/>
      <c r="Z82" s="6"/>
      <c r="AA82" s="6"/>
    </row>
    <row r="83" spans="1:27" s="7" customFormat="1">
      <c r="A83" s="17">
        <v>134</v>
      </c>
      <c r="B83" s="18" t="s">
        <v>15</v>
      </c>
      <c r="C83" s="23">
        <v>0</v>
      </c>
      <c r="D83" s="23">
        <v>0</v>
      </c>
      <c r="E83" s="23">
        <v>0</v>
      </c>
      <c r="F83" s="49"/>
      <c r="G83" s="21"/>
      <c r="H83" s="50"/>
      <c r="I83" s="6"/>
      <c r="J83" s="6"/>
      <c r="K83" s="6"/>
      <c r="L83" s="6"/>
      <c r="M83" s="6"/>
      <c r="N83" s="6"/>
      <c r="O83" s="6"/>
      <c r="P83" s="6"/>
      <c r="Q83" s="6"/>
      <c r="R83" s="6"/>
      <c r="S83" s="6"/>
      <c r="T83" s="6"/>
      <c r="U83" s="6"/>
      <c r="V83" s="6"/>
      <c r="W83" s="6"/>
      <c r="X83" s="6"/>
      <c r="Y83" s="6"/>
      <c r="Z83" s="6"/>
      <c r="AA83" s="6"/>
    </row>
    <row r="84" spans="1:27" s="22" customFormat="1" ht="96.75" customHeight="1">
      <c r="A84" s="26">
        <v>177</v>
      </c>
      <c r="B84" s="27" t="s">
        <v>42</v>
      </c>
      <c r="C84" s="28">
        <f>SUM(C85:C89)-C87</f>
        <v>2000</v>
      </c>
      <c r="D84" s="28">
        <f>SUM(D85:D89)-D87</f>
        <v>0</v>
      </c>
      <c r="E84" s="28">
        <v>0</v>
      </c>
      <c r="F84" s="47" t="s">
        <v>159</v>
      </c>
      <c r="G84" s="29" t="s">
        <v>43</v>
      </c>
      <c r="H84" s="71" t="s">
        <v>25</v>
      </c>
      <c r="I84" s="6"/>
      <c r="J84" s="6"/>
      <c r="K84" s="6"/>
      <c r="L84" s="6"/>
      <c r="M84" s="6"/>
      <c r="N84" s="6"/>
      <c r="O84" s="6"/>
      <c r="P84" s="6"/>
      <c r="Q84" s="6"/>
      <c r="R84" s="6"/>
      <c r="S84" s="6"/>
      <c r="T84" s="6"/>
      <c r="U84" s="6"/>
      <c r="V84" s="6"/>
      <c r="W84" s="6"/>
      <c r="X84" s="6"/>
      <c r="Y84" s="6"/>
      <c r="Z84" s="6"/>
      <c r="AA84" s="6"/>
    </row>
    <row r="85" spans="1:27" s="22" customFormat="1">
      <c r="A85" s="26">
        <v>178</v>
      </c>
      <c r="B85" s="27" t="s">
        <v>11</v>
      </c>
      <c r="C85" s="28">
        <v>0</v>
      </c>
      <c r="D85" s="28">
        <v>0</v>
      </c>
      <c r="E85" s="28">
        <v>0</v>
      </c>
      <c r="F85" s="48"/>
      <c r="G85" s="29"/>
      <c r="H85" s="71"/>
      <c r="I85" s="6"/>
      <c r="J85" s="6"/>
      <c r="K85" s="6"/>
      <c r="L85" s="6"/>
      <c r="M85" s="6"/>
      <c r="N85" s="6"/>
      <c r="O85" s="6"/>
      <c r="P85" s="6"/>
      <c r="Q85" s="6"/>
      <c r="R85" s="6"/>
      <c r="S85" s="6"/>
      <c r="T85" s="6"/>
      <c r="U85" s="6"/>
      <c r="V85" s="6"/>
      <c r="W85" s="6"/>
      <c r="X85" s="6"/>
      <c r="Y85" s="6"/>
      <c r="Z85" s="6"/>
      <c r="AA85" s="6"/>
    </row>
    <row r="86" spans="1:27" s="7" customFormat="1">
      <c r="A86" s="26">
        <v>179</v>
      </c>
      <c r="B86" s="27" t="s">
        <v>20</v>
      </c>
      <c r="C86" s="30">
        <v>0</v>
      </c>
      <c r="D86" s="30">
        <v>0</v>
      </c>
      <c r="E86" s="30">
        <v>0</v>
      </c>
      <c r="F86" s="48"/>
      <c r="G86" s="29"/>
      <c r="H86" s="71"/>
      <c r="I86" s="6"/>
      <c r="J86" s="6"/>
      <c r="K86" s="6"/>
      <c r="L86" s="6"/>
      <c r="M86" s="6"/>
      <c r="N86" s="6"/>
      <c r="O86" s="6"/>
      <c r="P86" s="6"/>
      <c r="Q86" s="6"/>
      <c r="R86" s="6"/>
      <c r="S86" s="6"/>
      <c r="T86" s="6"/>
      <c r="U86" s="6"/>
      <c r="V86" s="6"/>
      <c r="W86" s="6"/>
      <c r="X86" s="6"/>
      <c r="Y86" s="6"/>
      <c r="Z86" s="6"/>
      <c r="AA86" s="6"/>
    </row>
    <row r="87" spans="1:27" s="7" customFormat="1">
      <c r="A87" s="26">
        <v>180</v>
      </c>
      <c r="B87" s="27" t="s">
        <v>26</v>
      </c>
      <c r="C87" s="30">
        <v>0</v>
      </c>
      <c r="D87" s="30">
        <v>0</v>
      </c>
      <c r="E87" s="30">
        <v>0</v>
      </c>
      <c r="F87" s="48"/>
      <c r="G87" s="29"/>
      <c r="H87" s="71"/>
      <c r="I87" s="6"/>
      <c r="J87" s="6"/>
      <c r="K87" s="6"/>
      <c r="L87" s="6"/>
      <c r="M87" s="6"/>
      <c r="N87" s="6"/>
      <c r="O87" s="6"/>
      <c r="P87" s="6"/>
      <c r="Q87" s="6"/>
      <c r="R87" s="6"/>
      <c r="S87" s="6"/>
      <c r="T87" s="6"/>
      <c r="U87" s="6"/>
      <c r="V87" s="6"/>
      <c r="W87" s="6"/>
      <c r="X87" s="6"/>
      <c r="Y87" s="6"/>
      <c r="Z87" s="6"/>
      <c r="AA87" s="6"/>
    </row>
    <row r="88" spans="1:27" s="7" customFormat="1">
      <c r="A88" s="26">
        <v>181</v>
      </c>
      <c r="B88" s="27" t="s">
        <v>27</v>
      </c>
      <c r="C88" s="30">
        <v>2000</v>
      </c>
      <c r="D88" s="30">
        <v>0</v>
      </c>
      <c r="E88" s="30">
        <v>0</v>
      </c>
      <c r="F88" s="48"/>
      <c r="G88" s="29"/>
      <c r="H88" s="71"/>
      <c r="I88" s="6"/>
      <c r="J88" s="6"/>
      <c r="K88" s="6"/>
      <c r="L88" s="6"/>
      <c r="M88" s="6"/>
      <c r="N88" s="6"/>
      <c r="O88" s="6"/>
      <c r="P88" s="6"/>
      <c r="Q88" s="6"/>
      <c r="R88" s="6"/>
      <c r="S88" s="6"/>
      <c r="T88" s="6"/>
      <c r="U88" s="6"/>
      <c r="V88" s="6"/>
      <c r="W88" s="6"/>
      <c r="X88" s="6"/>
      <c r="Y88" s="6"/>
      <c r="Z88" s="6"/>
      <c r="AA88" s="6"/>
    </row>
    <row r="89" spans="1:27" s="7" customFormat="1">
      <c r="A89" s="26">
        <v>182</v>
      </c>
      <c r="B89" s="27" t="s">
        <v>15</v>
      </c>
      <c r="C89" s="30">
        <v>0</v>
      </c>
      <c r="D89" s="30">
        <v>0</v>
      </c>
      <c r="E89" s="30">
        <v>0</v>
      </c>
      <c r="F89" s="49"/>
      <c r="G89" s="29"/>
      <c r="H89" s="71"/>
      <c r="I89" s="6"/>
      <c r="J89" s="6"/>
      <c r="K89" s="6"/>
      <c r="L89" s="6"/>
      <c r="M89" s="6"/>
      <c r="N89" s="6"/>
      <c r="O89" s="6"/>
      <c r="P89" s="6"/>
      <c r="Q89" s="6"/>
      <c r="R89" s="6"/>
      <c r="S89" s="6"/>
      <c r="T89" s="6"/>
      <c r="U89" s="6"/>
      <c r="V89" s="6"/>
      <c r="W89" s="6"/>
      <c r="X89" s="6"/>
      <c r="Y89" s="6"/>
      <c r="Z89" s="6"/>
      <c r="AA89" s="6"/>
    </row>
    <row r="90" spans="1:27" s="7" customFormat="1" ht="16.5" customHeight="1">
      <c r="A90" s="17">
        <v>249</v>
      </c>
      <c r="B90" s="59" t="s">
        <v>44</v>
      </c>
      <c r="C90" s="66"/>
      <c r="D90" s="66"/>
      <c r="E90" s="66"/>
      <c r="F90" s="66"/>
      <c r="G90" s="67"/>
      <c r="H90" s="13"/>
      <c r="I90" s="6"/>
      <c r="J90" s="6"/>
      <c r="K90" s="6"/>
      <c r="L90" s="6"/>
      <c r="M90" s="6"/>
      <c r="N90" s="6"/>
      <c r="O90" s="6"/>
      <c r="P90" s="6"/>
      <c r="Q90" s="6"/>
      <c r="R90" s="6"/>
      <c r="S90" s="6"/>
      <c r="T90" s="6"/>
      <c r="U90" s="6"/>
      <c r="V90" s="6"/>
      <c r="W90" s="6"/>
      <c r="X90" s="6"/>
      <c r="Y90" s="6"/>
      <c r="Z90" s="6"/>
      <c r="AA90" s="6"/>
    </row>
    <row r="91" spans="1:27" s="22" customFormat="1" ht="46.5" customHeight="1">
      <c r="A91" s="17">
        <v>250</v>
      </c>
      <c r="B91" s="18" t="s">
        <v>45</v>
      </c>
      <c r="C91" s="19">
        <f>SUM(C92:C96)-C94</f>
        <v>27109.3</v>
      </c>
      <c r="D91" s="19">
        <f>SUM(D92:D96)-D94</f>
        <v>29544.29</v>
      </c>
      <c r="E91" s="19">
        <f>D91/C91*100</f>
        <v>108.98212052690405</v>
      </c>
      <c r="F91" s="19"/>
      <c r="G91" s="21"/>
      <c r="H91" s="13"/>
      <c r="I91" s="6"/>
      <c r="J91" s="6"/>
      <c r="K91" s="6"/>
      <c r="L91" s="6"/>
      <c r="M91" s="6"/>
      <c r="N91" s="6"/>
      <c r="O91" s="6"/>
      <c r="P91" s="6"/>
      <c r="Q91" s="6"/>
      <c r="R91" s="6"/>
      <c r="S91" s="6"/>
      <c r="T91" s="6"/>
      <c r="U91" s="6"/>
      <c r="V91" s="6"/>
      <c r="W91" s="6"/>
      <c r="X91" s="6"/>
      <c r="Y91" s="6"/>
      <c r="Z91" s="6"/>
      <c r="AA91" s="6"/>
    </row>
    <row r="92" spans="1:27" s="7" customFormat="1">
      <c r="A92" s="17">
        <v>251</v>
      </c>
      <c r="B92" s="18" t="s">
        <v>11</v>
      </c>
      <c r="C92" s="19">
        <f>C98+C104</f>
        <v>0</v>
      </c>
      <c r="D92" s="19">
        <f t="shared" ref="C92:D96" si="5">D98+D104</f>
        <v>0</v>
      </c>
      <c r="E92" s="19">
        <v>0</v>
      </c>
      <c r="F92" s="19"/>
      <c r="G92" s="21"/>
      <c r="H92" s="13"/>
      <c r="I92" s="6"/>
      <c r="J92" s="6"/>
      <c r="K92" s="6"/>
      <c r="L92" s="6"/>
      <c r="M92" s="6"/>
      <c r="N92" s="6"/>
      <c r="O92" s="6"/>
      <c r="P92" s="6"/>
      <c r="Q92" s="6"/>
      <c r="R92" s="6"/>
      <c r="S92" s="6"/>
      <c r="T92" s="6"/>
      <c r="U92" s="6"/>
      <c r="V92" s="6"/>
      <c r="W92" s="6"/>
      <c r="X92" s="6"/>
      <c r="Y92" s="6"/>
      <c r="Z92" s="6"/>
      <c r="AA92" s="6"/>
    </row>
    <row r="93" spans="1:27" s="7" customFormat="1" ht="15.75" customHeight="1">
      <c r="A93" s="17">
        <v>252</v>
      </c>
      <c r="B93" s="18" t="s">
        <v>46</v>
      </c>
      <c r="C93" s="19">
        <f t="shared" si="5"/>
        <v>24218.3</v>
      </c>
      <c r="D93" s="19">
        <f t="shared" si="5"/>
        <v>14294.6</v>
      </c>
      <c r="E93" s="19">
        <f>D93/C93*100</f>
        <v>59.02396121940847</v>
      </c>
      <c r="F93" s="19"/>
      <c r="G93" s="21"/>
      <c r="H93" s="13"/>
      <c r="I93" s="6"/>
      <c r="J93" s="6"/>
      <c r="K93" s="6"/>
      <c r="L93" s="6"/>
      <c r="M93" s="6"/>
      <c r="N93" s="6"/>
      <c r="O93" s="6"/>
      <c r="P93" s="6"/>
      <c r="Q93" s="6"/>
      <c r="R93" s="6"/>
      <c r="S93" s="6"/>
      <c r="T93" s="6"/>
      <c r="U93" s="6"/>
      <c r="V93" s="6"/>
      <c r="W93" s="6"/>
      <c r="X93" s="6"/>
      <c r="Y93" s="6"/>
      <c r="Z93" s="6"/>
      <c r="AA93" s="6"/>
    </row>
    <row r="94" spans="1:27" s="7" customFormat="1">
      <c r="A94" s="17">
        <v>253</v>
      </c>
      <c r="B94" s="18" t="s">
        <v>13</v>
      </c>
      <c r="C94" s="19">
        <f t="shared" si="5"/>
        <v>24218.3</v>
      </c>
      <c r="D94" s="19">
        <f t="shared" si="5"/>
        <v>14294.6</v>
      </c>
      <c r="E94" s="19">
        <f>D94/C94*100</f>
        <v>59.02396121940847</v>
      </c>
      <c r="F94" s="19"/>
      <c r="G94" s="21"/>
      <c r="H94" s="13"/>
      <c r="I94" s="6"/>
      <c r="J94" s="6"/>
      <c r="K94" s="6"/>
      <c r="L94" s="6"/>
      <c r="M94" s="6"/>
      <c r="N94" s="6"/>
      <c r="O94" s="6"/>
      <c r="P94" s="6"/>
      <c r="Q94" s="6"/>
      <c r="R94" s="6"/>
      <c r="S94" s="6"/>
      <c r="T94" s="6"/>
      <c r="U94" s="6"/>
      <c r="V94" s="6"/>
      <c r="W94" s="6"/>
      <c r="X94" s="6"/>
      <c r="Y94" s="6"/>
      <c r="Z94" s="6"/>
      <c r="AA94" s="6"/>
    </row>
    <row r="95" spans="1:27" s="7" customFormat="1">
      <c r="A95" s="17">
        <v>254</v>
      </c>
      <c r="B95" s="18" t="s">
        <v>30</v>
      </c>
      <c r="C95" s="19">
        <f t="shared" si="5"/>
        <v>2891</v>
      </c>
      <c r="D95" s="19">
        <f t="shared" si="5"/>
        <v>15249.69</v>
      </c>
      <c r="E95" s="19">
        <f>D95/C95*100</f>
        <v>527.48841231407823</v>
      </c>
      <c r="F95" s="19"/>
      <c r="G95" s="21"/>
      <c r="H95" s="13"/>
      <c r="I95" s="6"/>
      <c r="J95" s="6"/>
      <c r="K95" s="6"/>
      <c r="L95" s="6"/>
      <c r="M95" s="6"/>
      <c r="N95" s="6"/>
      <c r="O95" s="6"/>
      <c r="P95" s="6"/>
      <c r="Q95" s="6"/>
      <c r="R95" s="6"/>
      <c r="S95" s="6"/>
      <c r="T95" s="6"/>
      <c r="U95" s="6"/>
      <c r="V95" s="6"/>
      <c r="W95" s="6"/>
      <c r="X95" s="6"/>
      <c r="Y95" s="6"/>
      <c r="Z95" s="6"/>
      <c r="AA95" s="6"/>
    </row>
    <row r="96" spans="1:27" s="7" customFormat="1" ht="16.5" customHeight="1">
      <c r="A96" s="17">
        <v>255</v>
      </c>
      <c r="B96" s="18" t="s">
        <v>15</v>
      </c>
      <c r="C96" s="19">
        <f t="shared" si="5"/>
        <v>0</v>
      </c>
      <c r="D96" s="19">
        <f t="shared" si="5"/>
        <v>0</v>
      </c>
      <c r="E96" s="19">
        <v>0</v>
      </c>
      <c r="F96" s="19"/>
      <c r="G96" s="21"/>
      <c r="H96" s="13"/>
      <c r="I96" s="6"/>
      <c r="J96" s="6"/>
      <c r="K96" s="6"/>
      <c r="L96" s="6"/>
      <c r="M96" s="6"/>
      <c r="N96" s="6"/>
      <c r="O96" s="6"/>
      <c r="P96" s="6"/>
      <c r="Q96" s="6"/>
      <c r="R96" s="6"/>
      <c r="S96" s="6"/>
      <c r="T96" s="6"/>
      <c r="U96" s="6"/>
      <c r="V96" s="6"/>
      <c r="W96" s="6"/>
      <c r="X96" s="6"/>
      <c r="Y96" s="6"/>
      <c r="Z96" s="6"/>
      <c r="AA96" s="6"/>
    </row>
    <row r="97" spans="1:27" s="22" customFormat="1" ht="63">
      <c r="A97" s="17">
        <v>310</v>
      </c>
      <c r="B97" s="18" t="s">
        <v>47</v>
      </c>
      <c r="C97" s="19">
        <f>SUM(C98:C102)-C100</f>
        <v>26909.3</v>
      </c>
      <c r="D97" s="19">
        <f>SUM(D98:D102)-D100</f>
        <v>29344.29</v>
      </c>
      <c r="E97" s="19">
        <f>D97/C97*100</f>
        <v>109.04887901208878</v>
      </c>
      <c r="F97" s="47" t="s">
        <v>145</v>
      </c>
      <c r="G97" s="21" t="s">
        <v>48</v>
      </c>
      <c r="H97" s="50" t="s">
        <v>25</v>
      </c>
      <c r="I97" s="6"/>
      <c r="J97" s="6"/>
      <c r="K97" s="6"/>
      <c r="L97" s="6"/>
      <c r="M97" s="6"/>
      <c r="N97" s="6"/>
      <c r="O97" s="6"/>
      <c r="P97" s="6"/>
      <c r="Q97" s="6"/>
      <c r="R97" s="6"/>
      <c r="S97" s="6"/>
      <c r="T97" s="6"/>
      <c r="U97" s="6"/>
      <c r="V97" s="6"/>
      <c r="W97" s="6"/>
      <c r="X97" s="6"/>
      <c r="Y97" s="6"/>
      <c r="Z97" s="6"/>
      <c r="AA97" s="6"/>
    </row>
    <row r="98" spans="1:27" s="7" customFormat="1">
      <c r="A98" s="17">
        <v>311</v>
      </c>
      <c r="B98" s="18" t="s">
        <v>11</v>
      </c>
      <c r="C98" s="23">
        <v>0</v>
      </c>
      <c r="D98" s="23">
        <v>0</v>
      </c>
      <c r="E98" s="23">
        <v>0</v>
      </c>
      <c r="F98" s="48"/>
      <c r="G98" s="21"/>
      <c r="H98" s="50"/>
      <c r="I98" s="6"/>
      <c r="J98" s="6"/>
      <c r="K98" s="6"/>
      <c r="L98" s="6"/>
      <c r="M98" s="6"/>
      <c r="N98" s="6"/>
      <c r="O98" s="6"/>
      <c r="P98" s="6"/>
      <c r="Q98" s="6"/>
      <c r="R98" s="6"/>
      <c r="S98" s="6"/>
      <c r="T98" s="6"/>
      <c r="U98" s="6"/>
      <c r="V98" s="6"/>
      <c r="W98" s="6"/>
      <c r="X98" s="6"/>
      <c r="Y98" s="6"/>
      <c r="Z98" s="6"/>
      <c r="AA98" s="6"/>
    </row>
    <row r="99" spans="1:27" s="7" customFormat="1" ht="15" customHeight="1">
      <c r="A99" s="17">
        <v>312</v>
      </c>
      <c r="B99" s="18" t="s">
        <v>49</v>
      </c>
      <c r="C99" s="23">
        <v>24218.3</v>
      </c>
      <c r="D99" s="23">
        <v>14294.6</v>
      </c>
      <c r="E99" s="23">
        <f>D99/C99*100</f>
        <v>59.02396121940847</v>
      </c>
      <c r="F99" s="48"/>
      <c r="G99" s="21"/>
      <c r="H99" s="50"/>
      <c r="I99" s="6"/>
      <c r="J99" s="6"/>
      <c r="K99" s="6"/>
      <c r="L99" s="6"/>
      <c r="M99" s="6"/>
      <c r="N99" s="6"/>
      <c r="O99" s="6"/>
      <c r="P99" s="6"/>
      <c r="Q99" s="6"/>
      <c r="R99" s="6"/>
      <c r="S99" s="6"/>
      <c r="T99" s="6"/>
      <c r="U99" s="6"/>
      <c r="V99" s="6"/>
      <c r="W99" s="6"/>
      <c r="X99" s="6"/>
      <c r="Y99" s="6"/>
      <c r="Z99" s="6"/>
      <c r="AA99" s="6"/>
    </row>
    <row r="100" spans="1:27" s="7" customFormat="1">
      <c r="A100" s="17">
        <v>313</v>
      </c>
      <c r="B100" s="18" t="s">
        <v>26</v>
      </c>
      <c r="C100" s="23">
        <v>24218.3</v>
      </c>
      <c r="D100" s="23">
        <f>D99</f>
        <v>14294.6</v>
      </c>
      <c r="E100" s="23">
        <f>D100/C100*100</f>
        <v>59.02396121940847</v>
      </c>
      <c r="F100" s="48"/>
      <c r="G100" s="21"/>
      <c r="H100" s="50"/>
      <c r="I100" s="6"/>
      <c r="J100" s="6"/>
      <c r="K100" s="6"/>
      <c r="L100" s="6"/>
      <c r="M100" s="6"/>
      <c r="N100" s="6"/>
      <c r="O100" s="6"/>
      <c r="P100" s="6"/>
      <c r="Q100" s="6"/>
      <c r="R100" s="6"/>
      <c r="S100" s="6"/>
      <c r="T100" s="6"/>
      <c r="U100" s="6"/>
      <c r="V100" s="6"/>
      <c r="W100" s="6"/>
      <c r="X100" s="6"/>
      <c r="Y100" s="6"/>
      <c r="Z100" s="6"/>
      <c r="AA100" s="6"/>
    </row>
    <row r="101" spans="1:27" s="7" customFormat="1">
      <c r="A101" s="17">
        <v>314</v>
      </c>
      <c r="B101" s="18" t="s">
        <v>27</v>
      </c>
      <c r="C101" s="23">
        <v>2691</v>
      </c>
      <c r="D101" s="23">
        <v>15049.69</v>
      </c>
      <c r="E101" s="23">
        <f>D101/C101*100</f>
        <v>559.26012634708297</v>
      </c>
      <c r="F101" s="48"/>
      <c r="G101" s="21"/>
      <c r="H101" s="50"/>
      <c r="I101" s="6"/>
      <c r="J101" s="6"/>
      <c r="K101" s="6"/>
      <c r="L101" s="6"/>
      <c r="M101" s="6"/>
      <c r="N101" s="6"/>
      <c r="O101" s="6"/>
      <c r="P101" s="6"/>
      <c r="Q101" s="6"/>
      <c r="R101" s="6"/>
      <c r="S101" s="6"/>
      <c r="T101" s="6"/>
      <c r="U101" s="6"/>
      <c r="V101" s="6"/>
      <c r="W101" s="6"/>
      <c r="X101" s="6"/>
      <c r="Y101" s="6"/>
      <c r="Z101" s="6"/>
      <c r="AA101" s="6"/>
    </row>
    <row r="102" spans="1:27" s="7" customFormat="1">
      <c r="A102" s="17">
        <v>315</v>
      </c>
      <c r="B102" s="18" t="s">
        <v>15</v>
      </c>
      <c r="C102" s="23">
        <v>0</v>
      </c>
      <c r="D102" s="23">
        <v>0</v>
      </c>
      <c r="E102" s="23">
        <v>0</v>
      </c>
      <c r="F102" s="49"/>
      <c r="G102" s="21"/>
      <c r="H102" s="50"/>
      <c r="I102" s="6"/>
      <c r="J102" s="6"/>
      <c r="K102" s="6"/>
      <c r="L102" s="6"/>
      <c r="M102" s="6"/>
      <c r="N102" s="6"/>
      <c r="O102" s="6"/>
      <c r="P102" s="6"/>
      <c r="Q102" s="6"/>
      <c r="R102" s="6"/>
      <c r="S102" s="6"/>
      <c r="T102" s="6"/>
      <c r="U102" s="6"/>
      <c r="V102" s="6"/>
      <c r="W102" s="6"/>
      <c r="X102" s="6"/>
      <c r="Y102" s="6"/>
      <c r="Z102" s="6"/>
      <c r="AA102" s="6"/>
    </row>
    <row r="103" spans="1:27" s="7" customFormat="1" ht="66" customHeight="1">
      <c r="A103" s="17">
        <v>340</v>
      </c>
      <c r="B103" s="18" t="s">
        <v>50</v>
      </c>
      <c r="C103" s="19">
        <f>SUM(C104:C108)-C106</f>
        <v>200</v>
      </c>
      <c r="D103" s="19">
        <f>SUM(D104:D108)-D106</f>
        <v>200</v>
      </c>
      <c r="E103" s="19">
        <v>100</v>
      </c>
      <c r="F103" s="68" t="s">
        <v>141</v>
      </c>
      <c r="G103" s="21">
        <v>7</v>
      </c>
      <c r="H103" s="50"/>
      <c r="I103" s="6"/>
      <c r="J103" s="6"/>
      <c r="K103" s="6"/>
      <c r="L103" s="6"/>
      <c r="M103" s="6"/>
      <c r="N103" s="6"/>
      <c r="O103" s="6"/>
      <c r="P103" s="6"/>
      <c r="Q103" s="6"/>
      <c r="R103" s="6"/>
      <c r="S103" s="6"/>
      <c r="T103" s="6"/>
      <c r="U103" s="6"/>
      <c r="V103" s="6"/>
      <c r="W103" s="6"/>
      <c r="X103" s="6"/>
      <c r="Y103" s="6"/>
      <c r="Z103" s="6"/>
      <c r="AA103" s="6"/>
    </row>
    <row r="104" spans="1:27" s="22" customFormat="1">
      <c r="A104" s="17">
        <v>341</v>
      </c>
      <c r="B104" s="18" t="s">
        <v>11</v>
      </c>
      <c r="C104" s="19">
        <v>0</v>
      </c>
      <c r="D104" s="19">
        <v>0</v>
      </c>
      <c r="E104" s="19">
        <v>0</v>
      </c>
      <c r="F104" s="69"/>
      <c r="G104" s="21"/>
      <c r="H104" s="50"/>
      <c r="I104" s="6"/>
      <c r="J104" s="6"/>
      <c r="K104" s="6"/>
      <c r="L104" s="6"/>
      <c r="M104" s="6"/>
      <c r="N104" s="6"/>
      <c r="O104" s="6"/>
      <c r="P104" s="6"/>
      <c r="Q104" s="6"/>
      <c r="R104" s="6"/>
      <c r="S104" s="6"/>
      <c r="T104" s="6"/>
      <c r="U104" s="6"/>
      <c r="V104" s="6"/>
      <c r="W104" s="6"/>
      <c r="X104" s="6"/>
      <c r="Y104" s="6"/>
      <c r="Z104" s="6"/>
      <c r="AA104" s="6"/>
    </row>
    <row r="105" spans="1:27" s="7" customFormat="1">
      <c r="A105" s="17">
        <v>342</v>
      </c>
      <c r="B105" s="18" t="s">
        <v>20</v>
      </c>
      <c r="C105" s="19">
        <v>0</v>
      </c>
      <c r="D105" s="19">
        <v>0</v>
      </c>
      <c r="E105" s="19">
        <v>0</v>
      </c>
      <c r="F105" s="69"/>
      <c r="G105" s="21"/>
      <c r="H105" s="50"/>
      <c r="I105" s="6"/>
      <c r="J105" s="6"/>
      <c r="K105" s="6"/>
      <c r="L105" s="6"/>
      <c r="M105" s="6"/>
      <c r="N105" s="6"/>
      <c r="O105" s="6"/>
      <c r="P105" s="6"/>
      <c r="Q105" s="6"/>
      <c r="R105" s="6"/>
      <c r="S105" s="6"/>
      <c r="T105" s="6"/>
      <c r="U105" s="6"/>
      <c r="V105" s="6"/>
      <c r="W105" s="6"/>
      <c r="X105" s="6"/>
      <c r="Y105" s="6"/>
      <c r="Z105" s="6"/>
      <c r="AA105" s="6"/>
    </row>
    <row r="106" spans="1:27" s="7" customFormat="1">
      <c r="A106" s="17">
        <v>343</v>
      </c>
      <c r="B106" s="18" t="s">
        <v>26</v>
      </c>
      <c r="C106" s="23">
        <v>0</v>
      </c>
      <c r="D106" s="23">
        <v>0</v>
      </c>
      <c r="E106" s="23">
        <v>0</v>
      </c>
      <c r="F106" s="69"/>
      <c r="G106" s="21"/>
      <c r="H106" s="50"/>
      <c r="I106" s="6"/>
      <c r="J106" s="6"/>
      <c r="K106" s="6"/>
      <c r="L106" s="6"/>
      <c r="M106" s="6"/>
      <c r="N106" s="6"/>
      <c r="O106" s="6"/>
      <c r="P106" s="6"/>
      <c r="Q106" s="6"/>
      <c r="R106" s="6"/>
      <c r="S106" s="6"/>
      <c r="T106" s="6"/>
      <c r="U106" s="6"/>
      <c r="V106" s="6"/>
      <c r="W106" s="6"/>
      <c r="X106" s="6"/>
      <c r="Y106" s="6"/>
      <c r="Z106" s="6"/>
      <c r="AA106" s="6"/>
    </row>
    <row r="107" spans="1:27" s="7" customFormat="1">
      <c r="A107" s="17">
        <v>344</v>
      </c>
      <c r="B107" s="18" t="s">
        <v>27</v>
      </c>
      <c r="C107" s="19">
        <v>200</v>
      </c>
      <c r="D107" s="19">
        <v>200</v>
      </c>
      <c r="E107" s="19">
        <f>D107/C107*100</f>
        <v>100</v>
      </c>
      <c r="F107" s="69"/>
      <c r="G107" s="21"/>
      <c r="H107" s="50"/>
      <c r="I107" s="6"/>
      <c r="J107" s="6"/>
      <c r="K107" s="6"/>
      <c r="L107" s="6"/>
      <c r="M107" s="6"/>
      <c r="N107" s="6"/>
      <c r="O107" s="6"/>
      <c r="P107" s="6"/>
      <c r="Q107" s="6"/>
      <c r="R107" s="6"/>
      <c r="S107" s="6"/>
      <c r="T107" s="6"/>
      <c r="U107" s="6"/>
      <c r="V107" s="6"/>
      <c r="W107" s="6"/>
      <c r="X107" s="6"/>
      <c r="Y107" s="6"/>
      <c r="Z107" s="6"/>
      <c r="AA107" s="6"/>
    </row>
    <row r="108" spans="1:27" s="7" customFormat="1">
      <c r="A108" s="17">
        <v>345</v>
      </c>
      <c r="B108" s="18" t="s">
        <v>15</v>
      </c>
      <c r="C108" s="19">
        <v>0</v>
      </c>
      <c r="D108" s="19">
        <v>0</v>
      </c>
      <c r="E108" s="19">
        <v>0</v>
      </c>
      <c r="F108" s="70"/>
      <c r="G108" s="21"/>
      <c r="H108" s="50"/>
      <c r="I108" s="6"/>
      <c r="J108" s="6"/>
      <c r="K108" s="6"/>
      <c r="L108" s="6"/>
      <c r="M108" s="6"/>
      <c r="N108" s="6"/>
      <c r="O108" s="6"/>
      <c r="P108" s="6"/>
      <c r="Q108" s="6"/>
      <c r="R108" s="6"/>
      <c r="S108" s="6"/>
      <c r="T108" s="6"/>
      <c r="U108" s="6"/>
      <c r="V108" s="6"/>
      <c r="W108" s="6"/>
      <c r="X108" s="6"/>
      <c r="Y108" s="6"/>
      <c r="Z108" s="6"/>
      <c r="AA108" s="6"/>
    </row>
    <row r="109" spans="1:27" s="7" customFormat="1" ht="16.5" customHeight="1">
      <c r="A109" s="17">
        <v>426</v>
      </c>
      <c r="B109" s="55" t="s">
        <v>51</v>
      </c>
      <c r="C109" s="55"/>
      <c r="D109" s="55"/>
      <c r="E109" s="55"/>
      <c r="F109" s="55"/>
      <c r="G109" s="55"/>
      <c r="H109" s="13"/>
      <c r="I109" s="6"/>
      <c r="J109" s="6"/>
      <c r="K109" s="6"/>
      <c r="L109" s="6"/>
      <c r="M109" s="6"/>
      <c r="N109" s="6"/>
      <c r="O109" s="6"/>
      <c r="P109" s="6"/>
      <c r="Q109" s="6"/>
      <c r="R109" s="6"/>
      <c r="S109" s="6"/>
      <c r="T109" s="6"/>
      <c r="U109" s="6"/>
      <c r="V109" s="6"/>
      <c r="W109" s="6"/>
      <c r="X109" s="6"/>
      <c r="Y109" s="6"/>
      <c r="Z109" s="6"/>
      <c r="AA109" s="6"/>
    </row>
    <row r="110" spans="1:27" s="22" customFormat="1" ht="47.25">
      <c r="A110" s="17">
        <v>427</v>
      </c>
      <c r="B110" s="18" t="s">
        <v>52</v>
      </c>
      <c r="C110" s="19">
        <f>SUM(C111:C115)-C113</f>
        <v>285525</v>
      </c>
      <c r="D110" s="19">
        <f>SUM(D111:D115)-D113</f>
        <v>34923.444000000003</v>
      </c>
      <c r="E110" s="19">
        <f>D110/C110*100</f>
        <v>12.231308641975309</v>
      </c>
      <c r="F110" s="19"/>
      <c r="G110" s="21"/>
      <c r="H110" s="13"/>
      <c r="I110" s="6"/>
      <c r="J110" s="6"/>
      <c r="K110" s="6"/>
      <c r="L110" s="6"/>
      <c r="M110" s="6"/>
      <c r="N110" s="6"/>
      <c r="O110" s="6"/>
      <c r="P110" s="6"/>
      <c r="Q110" s="6"/>
      <c r="R110" s="6"/>
      <c r="S110" s="6"/>
      <c r="T110" s="6"/>
      <c r="U110" s="6"/>
      <c r="V110" s="6"/>
      <c r="W110" s="6"/>
      <c r="X110" s="6"/>
      <c r="Y110" s="6"/>
      <c r="Z110" s="6"/>
      <c r="AA110" s="6"/>
    </row>
    <row r="111" spans="1:27" s="7" customFormat="1">
      <c r="A111" s="17">
        <v>428</v>
      </c>
      <c r="B111" s="18" t="s">
        <v>53</v>
      </c>
      <c r="C111" s="19">
        <f t="shared" ref="C111:D115" si="6">C117+C123+C129+C135+C141+C147+C153+C159+C165+C171+C177+C183+C189+C195+C201+C207+C213+C219</f>
        <v>0</v>
      </c>
      <c r="D111" s="19">
        <f t="shared" si="6"/>
        <v>0</v>
      </c>
      <c r="E111" s="19">
        <v>0</v>
      </c>
      <c r="F111" s="19"/>
      <c r="G111" s="21"/>
      <c r="H111" s="13"/>
      <c r="I111" s="6"/>
      <c r="J111" s="6"/>
      <c r="K111" s="6"/>
      <c r="L111" s="6"/>
      <c r="M111" s="6"/>
      <c r="N111" s="6"/>
      <c r="O111" s="6"/>
      <c r="P111" s="6"/>
      <c r="Q111" s="6"/>
      <c r="R111" s="6"/>
      <c r="S111" s="6"/>
      <c r="T111" s="6"/>
      <c r="U111" s="6"/>
      <c r="V111" s="6"/>
      <c r="W111" s="6"/>
      <c r="X111" s="6"/>
      <c r="Y111" s="6"/>
      <c r="Z111" s="6"/>
      <c r="AA111" s="6"/>
    </row>
    <row r="112" spans="1:27" s="7" customFormat="1">
      <c r="A112" s="17">
        <v>429</v>
      </c>
      <c r="B112" s="18" t="s">
        <v>54</v>
      </c>
      <c r="C112" s="19">
        <f t="shared" si="6"/>
        <v>87316.5</v>
      </c>
      <c r="D112" s="19">
        <f t="shared" si="6"/>
        <v>25284.418000000001</v>
      </c>
      <c r="E112" s="19">
        <f>D112/C112*100</f>
        <v>28.957205110145278</v>
      </c>
      <c r="F112" s="19"/>
      <c r="G112" s="21"/>
      <c r="H112" s="13"/>
      <c r="I112" s="6"/>
      <c r="J112" s="6"/>
      <c r="K112" s="6"/>
      <c r="L112" s="6"/>
      <c r="M112" s="6"/>
      <c r="N112" s="6"/>
      <c r="O112" s="6"/>
      <c r="P112" s="6"/>
      <c r="Q112" s="6"/>
      <c r="R112" s="6"/>
      <c r="S112" s="6"/>
      <c r="T112" s="6"/>
      <c r="U112" s="6"/>
      <c r="V112" s="6"/>
      <c r="W112" s="6"/>
      <c r="X112" s="6"/>
      <c r="Y112" s="6"/>
      <c r="Z112" s="6"/>
      <c r="AA112" s="6"/>
    </row>
    <row r="113" spans="1:27" s="7" customFormat="1">
      <c r="A113" s="17">
        <v>430</v>
      </c>
      <c r="B113" s="18" t="s">
        <v>13</v>
      </c>
      <c r="C113" s="19">
        <f t="shared" si="6"/>
        <v>87316.5</v>
      </c>
      <c r="D113" s="19">
        <f t="shared" si="6"/>
        <v>25284.418000000001</v>
      </c>
      <c r="E113" s="19">
        <f>D113/C113*100</f>
        <v>28.957205110145278</v>
      </c>
      <c r="F113" s="19"/>
      <c r="G113" s="21"/>
      <c r="H113" s="13"/>
      <c r="I113" s="6"/>
      <c r="J113" s="6"/>
      <c r="K113" s="6"/>
      <c r="L113" s="6"/>
      <c r="M113" s="6"/>
      <c r="N113" s="6"/>
      <c r="O113" s="6"/>
      <c r="P113" s="6"/>
      <c r="Q113" s="6"/>
      <c r="R113" s="6"/>
      <c r="S113" s="6"/>
      <c r="T113" s="6"/>
      <c r="U113" s="6"/>
      <c r="V113" s="6"/>
      <c r="W113" s="6"/>
      <c r="X113" s="6"/>
      <c r="Y113" s="6"/>
      <c r="Z113" s="6"/>
      <c r="AA113" s="6"/>
    </row>
    <row r="114" spans="1:27" s="7" customFormat="1">
      <c r="A114" s="17">
        <v>431</v>
      </c>
      <c r="B114" s="18" t="s">
        <v>30</v>
      </c>
      <c r="C114" s="19">
        <f t="shared" si="6"/>
        <v>190965</v>
      </c>
      <c r="D114" s="19">
        <f t="shared" si="6"/>
        <v>8440.0259999999998</v>
      </c>
      <c r="E114" s="19">
        <f>D114/C114*100</f>
        <v>4.4196716675830645</v>
      </c>
      <c r="F114" s="19"/>
      <c r="G114" s="21"/>
      <c r="H114" s="31"/>
      <c r="I114" s="6"/>
      <c r="J114" s="6"/>
      <c r="K114" s="6"/>
      <c r="L114" s="6"/>
      <c r="M114" s="6"/>
      <c r="N114" s="6"/>
      <c r="O114" s="6"/>
      <c r="P114" s="6"/>
      <c r="Q114" s="6"/>
      <c r="R114" s="6"/>
      <c r="S114" s="6"/>
      <c r="T114" s="6"/>
      <c r="U114" s="6"/>
      <c r="V114" s="6"/>
      <c r="W114" s="6"/>
      <c r="X114" s="6"/>
      <c r="Y114" s="6"/>
      <c r="Z114" s="6"/>
      <c r="AA114" s="6"/>
    </row>
    <row r="115" spans="1:27" s="7" customFormat="1">
      <c r="A115" s="17">
        <v>432</v>
      </c>
      <c r="B115" s="18" t="s">
        <v>15</v>
      </c>
      <c r="C115" s="19">
        <f t="shared" si="6"/>
        <v>7243.5</v>
      </c>
      <c r="D115" s="19">
        <f>D121+D127+D133+D139+D145+D151+D157+D163+D169+D175+D181+D187+D193+D199+D205+D211+D217+D223</f>
        <v>1199</v>
      </c>
      <c r="E115" s="19">
        <v>0</v>
      </c>
      <c r="F115" s="19"/>
      <c r="G115" s="21"/>
      <c r="H115" s="13"/>
      <c r="I115" s="6"/>
      <c r="J115" s="6"/>
      <c r="K115" s="6"/>
      <c r="L115" s="6"/>
      <c r="M115" s="6"/>
      <c r="N115" s="6"/>
      <c r="O115" s="6"/>
      <c r="P115" s="6"/>
      <c r="Q115" s="6"/>
      <c r="R115" s="6"/>
      <c r="S115" s="6"/>
      <c r="T115" s="6"/>
      <c r="U115" s="6"/>
      <c r="V115" s="6"/>
      <c r="W115" s="6"/>
      <c r="X115" s="6"/>
      <c r="Y115" s="6"/>
      <c r="Z115" s="6"/>
      <c r="AA115" s="6"/>
    </row>
    <row r="116" spans="1:27" s="22" customFormat="1" ht="84" customHeight="1">
      <c r="A116" s="17">
        <v>481</v>
      </c>
      <c r="B116" s="18" t="s">
        <v>55</v>
      </c>
      <c r="C116" s="19">
        <f>SUM(C117:C121)-C119</f>
        <v>22000</v>
      </c>
      <c r="D116" s="19">
        <f>SUM(D117:D121)-D119</f>
        <v>0</v>
      </c>
      <c r="E116" s="19">
        <v>0</v>
      </c>
      <c r="F116" s="47" t="s">
        <v>146</v>
      </c>
      <c r="G116" s="21">
        <v>17</v>
      </c>
      <c r="H116" s="50" t="s">
        <v>56</v>
      </c>
      <c r="I116" s="6"/>
      <c r="J116" s="6"/>
      <c r="K116" s="6"/>
      <c r="L116" s="6"/>
      <c r="M116" s="6"/>
      <c r="N116" s="6"/>
      <c r="O116" s="6"/>
      <c r="P116" s="6"/>
      <c r="Q116" s="6"/>
      <c r="R116" s="6"/>
      <c r="S116" s="6"/>
      <c r="T116" s="6"/>
      <c r="U116" s="6"/>
      <c r="V116" s="6"/>
      <c r="W116" s="6"/>
      <c r="X116" s="6"/>
      <c r="Y116" s="6"/>
      <c r="Z116" s="6"/>
      <c r="AA116" s="6"/>
    </row>
    <row r="117" spans="1:27" s="7" customFormat="1">
      <c r="A117" s="17">
        <v>482</v>
      </c>
      <c r="B117" s="18" t="s">
        <v>53</v>
      </c>
      <c r="C117" s="19">
        <v>0</v>
      </c>
      <c r="D117" s="19">
        <v>0</v>
      </c>
      <c r="E117" s="19">
        <v>0</v>
      </c>
      <c r="F117" s="48"/>
      <c r="G117" s="21"/>
      <c r="H117" s="50"/>
      <c r="I117" s="6"/>
      <c r="J117" s="6"/>
      <c r="K117" s="6"/>
      <c r="L117" s="6"/>
      <c r="M117" s="6"/>
      <c r="N117" s="6"/>
      <c r="O117" s="6"/>
      <c r="P117" s="6"/>
      <c r="Q117" s="6"/>
      <c r="R117" s="6"/>
      <c r="S117" s="6"/>
      <c r="T117" s="6"/>
      <c r="U117" s="6"/>
      <c r="V117" s="6"/>
      <c r="W117" s="6"/>
      <c r="X117" s="6"/>
      <c r="Y117" s="6"/>
      <c r="Z117" s="6"/>
      <c r="AA117" s="6"/>
    </row>
    <row r="118" spans="1:27" s="7" customFormat="1">
      <c r="A118" s="17">
        <v>483</v>
      </c>
      <c r="B118" s="18" t="s">
        <v>20</v>
      </c>
      <c r="C118" s="19">
        <v>0</v>
      </c>
      <c r="D118" s="19">
        <v>0</v>
      </c>
      <c r="E118" s="19">
        <v>0</v>
      </c>
      <c r="F118" s="48"/>
      <c r="G118" s="21"/>
      <c r="H118" s="50"/>
      <c r="I118" s="6"/>
      <c r="J118" s="6"/>
      <c r="K118" s="6"/>
      <c r="L118" s="6"/>
      <c r="M118" s="6"/>
      <c r="N118" s="6"/>
      <c r="O118" s="6"/>
      <c r="P118" s="6"/>
      <c r="Q118" s="6"/>
      <c r="R118" s="6"/>
      <c r="S118" s="6"/>
      <c r="T118" s="6"/>
      <c r="U118" s="6"/>
      <c r="V118" s="6"/>
      <c r="W118" s="6"/>
      <c r="X118" s="6"/>
      <c r="Y118" s="6"/>
      <c r="Z118" s="6"/>
      <c r="AA118" s="6"/>
    </row>
    <row r="119" spans="1:27" s="7" customFormat="1">
      <c r="A119" s="17">
        <v>484</v>
      </c>
      <c r="B119" s="18" t="s">
        <v>26</v>
      </c>
      <c r="C119" s="32">
        <v>0</v>
      </c>
      <c r="D119" s="32">
        <v>0</v>
      </c>
      <c r="E119" s="32">
        <v>0</v>
      </c>
      <c r="F119" s="48"/>
      <c r="G119" s="21"/>
      <c r="H119" s="50"/>
      <c r="I119" s="6"/>
      <c r="J119" s="6"/>
      <c r="K119" s="6"/>
      <c r="L119" s="6"/>
      <c r="M119" s="6"/>
      <c r="N119" s="6"/>
      <c r="O119" s="6"/>
      <c r="P119" s="6"/>
      <c r="Q119" s="6"/>
      <c r="R119" s="6"/>
      <c r="S119" s="6"/>
      <c r="T119" s="6"/>
      <c r="U119" s="6"/>
      <c r="V119" s="6"/>
      <c r="W119" s="6"/>
      <c r="X119" s="6"/>
      <c r="Y119" s="6"/>
      <c r="Z119" s="6"/>
      <c r="AA119" s="6"/>
    </row>
    <row r="120" spans="1:27" s="7" customFormat="1">
      <c r="A120" s="17">
        <v>485</v>
      </c>
      <c r="B120" s="18" t="s">
        <v>27</v>
      </c>
      <c r="C120" s="32">
        <v>22000</v>
      </c>
      <c r="D120" s="32">
        <v>0</v>
      </c>
      <c r="E120" s="32">
        <v>0</v>
      </c>
      <c r="F120" s="48"/>
      <c r="G120" s="21"/>
      <c r="H120" s="50"/>
      <c r="I120" s="6"/>
      <c r="J120" s="6"/>
      <c r="K120" s="6"/>
      <c r="L120" s="6"/>
      <c r="M120" s="6"/>
      <c r="N120" s="6"/>
      <c r="O120" s="6"/>
      <c r="P120" s="6"/>
      <c r="Q120" s="6"/>
      <c r="R120" s="6"/>
      <c r="S120" s="6"/>
      <c r="T120" s="6"/>
      <c r="U120" s="6"/>
      <c r="V120" s="6"/>
      <c r="W120" s="6"/>
      <c r="X120" s="6"/>
      <c r="Y120" s="6"/>
      <c r="Z120" s="6"/>
      <c r="AA120" s="6"/>
    </row>
    <row r="121" spans="1:27" s="7" customFormat="1">
      <c r="A121" s="17">
        <v>486</v>
      </c>
      <c r="B121" s="18" t="s">
        <v>15</v>
      </c>
      <c r="C121" s="32">
        <v>0</v>
      </c>
      <c r="D121" s="32">
        <v>0</v>
      </c>
      <c r="E121" s="32">
        <v>0</v>
      </c>
      <c r="F121" s="49"/>
      <c r="G121" s="21"/>
      <c r="H121" s="50"/>
      <c r="I121" s="6"/>
      <c r="J121" s="6"/>
      <c r="K121" s="6"/>
      <c r="L121" s="6"/>
      <c r="M121" s="6"/>
      <c r="N121" s="6"/>
      <c r="O121" s="6"/>
      <c r="P121" s="6"/>
      <c r="Q121" s="6"/>
      <c r="R121" s="6"/>
      <c r="S121" s="6"/>
      <c r="T121" s="6"/>
      <c r="U121" s="6"/>
      <c r="V121" s="6"/>
      <c r="W121" s="6"/>
      <c r="X121" s="6"/>
      <c r="Y121" s="6"/>
      <c r="Z121" s="6"/>
      <c r="AA121" s="6"/>
    </row>
    <row r="122" spans="1:27" s="22" customFormat="1" ht="63">
      <c r="A122" s="17">
        <v>499</v>
      </c>
      <c r="B122" s="18" t="s">
        <v>57</v>
      </c>
      <c r="C122" s="19">
        <f>SUM(C123:C127)-C125</f>
        <v>6647</v>
      </c>
      <c r="D122" s="19">
        <v>0</v>
      </c>
      <c r="E122" s="19">
        <v>0</v>
      </c>
      <c r="F122" s="47" t="s">
        <v>156</v>
      </c>
      <c r="G122" s="21">
        <v>17</v>
      </c>
      <c r="H122" s="62" t="s">
        <v>56</v>
      </c>
      <c r="I122" s="6"/>
      <c r="J122" s="6"/>
      <c r="K122" s="6"/>
      <c r="L122" s="6"/>
      <c r="M122" s="6"/>
      <c r="N122" s="6"/>
      <c r="O122" s="6"/>
      <c r="P122" s="6"/>
      <c r="Q122" s="6"/>
      <c r="R122" s="6"/>
      <c r="S122" s="6"/>
      <c r="T122" s="6"/>
      <c r="U122" s="6"/>
      <c r="V122" s="6"/>
      <c r="W122" s="6"/>
      <c r="X122" s="6"/>
      <c r="Y122" s="6"/>
      <c r="Z122" s="6"/>
      <c r="AA122" s="6"/>
    </row>
    <row r="123" spans="1:27" s="7" customFormat="1">
      <c r="A123" s="17">
        <v>500</v>
      </c>
      <c r="B123" s="18" t="s">
        <v>53</v>
      </c>
      <c r="C123" s="19">
        <v>0</v>
      </c>
      <c r="D123" s="19">
        <v>0</v>
      </c>
      <c r="E123" s="19">
        <v>0</v>
      </c>
      <c r="F123" s="48"/>
      <c r="G123" s="21"/>
      <c r="H123" s="62"/>
      <c r="I123" s="6"/>
      <c r="J123" s="6"/>
      <c r="K123" s="6"/>
      <c r="L123" s="6"/>
      <c r="M123" s="6"/>
      <c r="N123" s="6"/>
      <c r="O123" s="6"/>
      <c r="P123" s="6"/>
      <c r="Q123" s="6"/>
      <c r="R123" s="6"/>
      <c r="S123" s="6"/>
      <c r="T123" s="6"/>
      <c r="U123" s="6"/>
      <c r="V123" s="6"/>
      <c r="W123" s="6"/>
      <c r="X123" s="6"/>
      <c r="Y123" s="6"/>
      <c r="Z123" s="6"/>
      <c r="AA123" s="6"/>
    </row>
    <row r="124" spans="1:27" s="7" customFormat="1">
      <c r="A124" s="17">
        <v>501</v>
      </c>
      <c r="B124" s="18" t="s">
        <v>20</v>
      </c>
      <c r="C124" s="19">
        <v>0</v>
      </c>
      <c r="D124" s="19">
        <v>0</v>
      </c>
      <c r="E124" s="19">
        <v>0</v>
      </c>
      <c r="F124" s="48"/>
      <c r="G124" s="21"/>
      <c r="H124" s="62"/>
      <c r="I124" s="6"/>
      <c r="J124" s="6"/>
      <c r="K124" s="6"/>
      <c r="L124" s="6"/>
      <c r="M124" s="6"/>
      <c r="N124" s="6"/>
      <c r="O124" s="6"/>
      <c r="P124" s="6"/>
      <c r="Q124" s="6"/>
      <c r="R124" s="6"/>
      <c r="S124" s="6"/>
      <c r="T124" s="6"/>
      <c r="U124" s="6"/>
      <c r="V124" s="6"/>
      <c r="W124" s="6"/>
      <c r="X124" s="6"/>
      <c r="Y124" s="6"/>
      <c r="Z124" s="6"/>
      <c r="AA124" s="6"/>
    </row>
    <row r="125" spans="1:27" s="7" customFormat="1">
      <c r="A125" s="17">
        <v>502</v>
      </c>
      <c r="B125" s="18" t="s">
        <v>26</v>
      </c>
      <c r="C125" s="23">
        <f>C124</f>
        <v>0</v>
      </c>
      <c r="D125" s="23">
        <v>0</v>
      </c>
      <c r="E125" s="23">
        <v>0</v>
      </c>
      <c r="F125" s="48"/>
      <c r="G125" s="21"/>
      <c r="H125" s="62"/>
      <c r="I125" s="6"/>
      <c r="J125" s="6"/>
      <c r="K125" s="6"/>
      <c r="L125" s="6"/>
      <c r="M125" s="6"/>
      <c r="N125" s="6"/>
      <c r="O125" s="6"/>
      <c r="P125" s="6"/>
      <c r="Q125" s="6"/>
      <c r="R125" s="6"/>
      <c r="S125" s="6"/>
      <c r="T125" s="6"/>
      <c r="U125" s="6"/>
      <c r="V125" s="6"/>
      <c r="W125" s="6"/>
      <c r="X125" s="6"/>
      <c r="Y125" s="6"/>
      <c r="Z125" s="6"/>
      <c r="AA125" s="6"/>
    </row>
    <row r="126" spans="1:27" s="7" customFormat="1">
      <c r="A126" s="17">
        <v>503</v>
      </c>
      <c r="B126" s="18" t="s">
        <v>27</v>
      </c>
      <c r="C126" s="19">
        <v>6647</v>
      </c>
      <c r="D126" s="19">
        <v>0</v>
      </c>
      <c r="E126" s="19">
        <v>0</v>
      </c>
      <c r="F126" s="48"/>
      <c r="G126" s="21"/>
      <c r="H126" s="62"/>
      <c r="I126" s="6"/>
      <c r="J126" s="6"/>
      <c r="K126" s="6"/>
      <c r="L126" s="6"/>
      <c r="M126" s="6"/>
      <c r="N126" s="6"/>
      <c r="O126" s="6"/>
      <c r="P126" s="6"/>
      <c r="Q126" s="6"/>
      <c r="R126" s="6"/>
      <c r="S126" s="6"/>
      <c r="T126" s="6"/>
      <c r="U126" s="6"/>
      <c r="V126" s="6"/>
      <c r="W126" s="6"/>
      <c r="X126" s="6"/>
      <c r="Y126" s="6"/>
      <c r="Z126" s="6"/>
      <c r="AA126" s="6"/>
    </row>
    <row r="127" spans="1:27" s="7" customFormat="1">
      <c r="A127" s="17">
        <v>504</v>
      </c>
      <c r="B127" s="18" t="s">
        <v>15</v>
      </c>
      <c r="C127" s="23">
        <v>0</v>
      </c>
      <c r="D127" s="23">
        <v>0</v>
      </c>
      <c r="E127" s="23">
        <v>0</v>
      </c>
      <c r="F127" s="49"/>
      <c r="G127" s="21"/>
      <c r="H127" s="62"/>
      <c r="I127" s="6"/>
      <c r="J127" s="6"/>
      <c r="K127" s="6"/>
      <c r="L127" s="6"/>
      <c r="M127" s="6"/>
      <c r="N127" s="6"/>
      <c r="O127" s="6"/>
      <c r="P127" s="6"/>
      <c r="Q127" s="6"/>
      <c r="R127" s="6"/>
      <c r="S127" s="6"/>
      <c r="T127" s="6"/>
      <c r="U127" s="6"/>
      <c r="V127" s="6"/>
      <c r="W127" s="6"/>
      <c r="X127" s="6"/>
      <c r="Y127" s="6"/>
      <c r="Z127" s="6"/>
      <c r="AA127" s="6"/>
    </row>
    <row r="128" spans="1:27" s="34" customFormat="1" ht="94.5">
      <c r="A128" s="17">
        <v>577</v>
      </c>
      <c r="B128" s="33" t="s">
        <v>58</v>
      </c>
      <c r="C128" s="19">
        <f>SUM(C129:C133)-C131</f>
        <v>6000</v>
      </c>
      <c r="D128" s="19">
        <f>SUM(D129:D133)-D131</f>
        <v>0</v>
      </c>
      <c r="E128" s="19">
        <v>0</v>
      </c>
      <c r="F128" s="47" t="s">
        <v>136</v>
      </c>
      <c r="G128" s="21" t="s">
        <v>59</v>
      </c>
      <c r="H128" s="50" t="s">
        <v>56</v>
      </c>
      <c r="I128" s="6"/>
      <c r="J128" s="6"/>
      <c r="K128" s="6"/>
      <c r="L128" s="6"/>
      <c r="M128" s="6"/>
      <c r="N128" s="6"/>
      <c r="O128" s="6"/>
      <c r="P128" s="6"/>
      <c r="Q128" s="6"/>
      <c r="R128" s="6"/>
      <c r="S128" s="6"/>
      <c r="T128" s="6"/>
      <c r="U128" s="6"/>
      <c r="V128" s="6"/>
      <c r="W128" s="6"/>
      <c r="X128" s="6"/>
      <c r="Y128" s="6"/>
      <c r="Z128" s="6"/>
      <c r="AA128" s="6"/>
    </row>
    <row r="129" spans="1:27" s="35" customFormat="1">
      <c r="A129" s="17">
        <v>578</v>
      </c>
      <c r="B129" s="18" t="s">
        <v>53</v>
      </c>
      <c r="C129" s="15">
        <v>0</v>
      </c>
      <c r="D129" s="15">
        <v>0</v>
      </c>
      <c r="E129" s="15">
        <v>0</v>
      </c>
      <c r="F129" s="48"/>
      <c r="G129" s="21"/>
      <c r="H129" s="50"/>
      <c r="I129" s="6"/>
      <c r="J129" s="6"/>
      <c r="K129" s="6"/>
      <c r="L129" s="6"/>
      <c r="M129" s="6"/>
      <c r="N129" s="6"/>
      <c r="O129" s="6"/>
      <c r="P129" s="6"/>
      <c r="Q129" s="6"/>
      <c r="R129" s="6"/>
      <c r="S129" s="6"/>
      <c r="T129" s="6"/>
      <c r="U129" s="6"/>
      <c r="V129" s="6"/>
      <c r="W129" s="6"/>
      <c r="X129" s="6"/>
      <c r="Y129" s="6"/>
      <c r="Z129" s="6"/>
      <c r="AA129" s="6"/>
    </row>
    <row r="130" spans="1:27" s="35" customFormat="1">
      <c r="A130" s="17">
        <v>579</v>
      </c>
      <c r="B130" s="18" t="s">
        <v>20</v>
      </c>
      <c r="C130" s="15">
        <v>0</v>
      </c>
      <c r="D130" s="15">
        <v>0</v>
      </c>
      <c r="E130" s="15">
        <v>0</v>
      </c>
      <c r="F130" s="48"/>
      <c r="G130" s="21"/>
      <c r="H130" s="50"/>
      <c r="I130" s="6"/>
      <c r="J130" s="6"/>
      <c r="K130" s="6"/>
      <c r="L130" s="6"/>
      <c r="M130" s="6"/>
      <c r="N130" s="6"/>
      <c r="O130" s="6"/>
      <c r="P130" s="6"/>
      <c r="Q130" s="6"/>
      <c r="R130" s="6"/>
      <c r="S130" s="6"/>
      <c r="T130" s="6"/>
      <c r="U130" s="6"/>
      <c r="V130" s="6"/>
      <c r="W130" s="6"/>
      <c r="X130" s="6"/>
      <c r="Y130" s="6"/>
      <c r="Z130" s="6"/>
      <c r="AA130" s="6"/>
    </row>
    <row r="131" spans="1:27" s="35" customFormat="1">
      <c r="A131" s="17">
        <v>580</v>
      </c>
      <c r="B131" s="18" t="s">
        <v>26</v>
      </c>
      <c r="C131" s="15">
        <v>0</v>
      </c>
      <c r="D131" s="15">
        <v>0</v>
      </c>
      <c r="E131" s="15">
        <v>0</v>
      </c>
      <c r="F131" s="48"/>
      <c r="G131" s="21"/>
      <c r="H131" s="50"/>
      <c r="I131" s="6"/>
      <c r="J131" s="6"/>
      <c r="K131" s="6"/>
      <c r="L131" s="6"/>
      <c r="M131" s="6"/>
      <c r="N131" s="6"/>
      <c r="O131" s="6"/>
      <c r="P131" s="6"/>
      <c r="Q131" s="6"/>
      <c r="R131" s="6"/>
      <c r="S131" s="6"/>
      <c r="T131" s="6"/>
      <c r="U131" s="6"/>
      <c r="V131" s="6"/>
      <c r="W131" s="6"/>
      <c r="X131" s="6"/>
      <c r="Y131" s="6"/>
      <c r="Z131" s="6"/>
      <c r="AA131" s="6"/>
    </row>
    <row r="132" spans="1:27" s="35" customFormat="1">
      <c r="A132" s="17">
        <v>581</v>
      </c>
      <c r="B132" s="18" t="s">
        <v>27</v>
      </c>
      <c r="C132" s="15">
        <v>6000</v>
      </c>
      <c r="D132" s="15">
        <v>0</v>
      </c>
      <c r="E132" s="15">
        <v>0</v>
      </c>
      <c r="F132" s="48"/>
      <c r="G132" s="21"/>
      <c r="H132" s="50"/>
      <c r="I132" s="6"/>
      <c r="J132" s="6"/>
      <c r="K132" s="6"/>
      <c r="L132" s="6"/>
      <c r="M132" s="6"/>
      <c r="N132" s="6"/>
      <c r="O132" s="6"/>
      <c r="P132" s="6"/>
      <c r="Q132" s="6"/>
      <c r="R132" s="6"/>
      <c r="S132" s="6"/>
      <c r="T132" s="6"/>
      <c r="U132" s="6"/>
      <c r="V132" s="6"/>
      <c r="W132" s="6"/>
      <c r="X132" s="6"/>
      <c r="Y132" s="6"/>
      <c r="Z132" s="6"/>
      <c r="AA132" s="6"/>
    </row>
    <row r="133" spans="1:27" s="35" customFormat="1">
      <c r="A133" s="17">
        <v>582</v>
      </c>
      <c r="B133" s="18" t="s">
        <v>15</v>
      </c>
      <c r="C133" s="32">
        <v>0</v>
      </c>
      <c r="D133" s="32">
        <v>0</v>
      </c>
      <c r="E133" s="32">
        <v>0</v>
      </c>
      <c r="F133" s="49"/>
      <c r="G133" s="21"/>
      <c r="H133" s="50"/>
      <c r="I133" s="6"/>
      <c r="J133" s="6"/>
      <c r="K133" s="6"/>
      <c r="L133" s="6"/>
      <c r="M133" s="6"/>
      <c r="N133" s="6"/>
      <c r="O133" s="6"/>
      <c r="P133" s="6"/>
      <c r="Q133" s="6"/>
      <c r="R133" s="6"/>
      <c r="S133" s="6"/>
      <c r="T133" s="6"/>
      <c r="U133" s="6"/>
      <c r="V133" s="6"/>
      <c r="W133" s="6"/>
      <c r="X133" s="6"/>
      <c r="Y133" s="6"/>
      <c r="Z133" s="6"/>
      <c r="AA133" s="6"/>
    </row>
    <row r="134" spans="1:27" s="7" customFormat="1" ht="78.75">
      <c r="A134" s="17">
        <v>769</v>
      </c>
      <c r="B134" s="18" t="s">
        <v>60</v>
      </c>
      <c r="C134" s="19">
        <f>SUM(C135:C139)-C137</f>
        <v>1300</v>
      </c>
      <c r="D134" s="19">
        <v>0</v>
      </c>
      <c r="E134" s="19">
        <v>0</v>
      </c>
      <c r="F134" s="47" t="s">
        <v>136</v>
      </c>
      <c r="G134" s="21">
        <v>20</v>
      </c>
      <c r="H134" s="50" t="s">
        <v>56</v>
      </c>
      <c r="I134" s="6"/>
      <c r="J134" s="6"/>
      <c r="K134" s="6"/>
      <c r="L134" s="6"/>
      <c r="M134" s="6"/>
      <c r="N134" s="6"/>
      <c r="O134" s="6"/>
      <c r="P134" s="6"/>
      <c r="Q134" s="6"/>
      <c r="R134" s="6"/>
      <c r="S134" s="6"/>
      <c r="T134" s="6"/>
      <c r="U134" s="6"/>
      <c r="V134" s="6"/>
      <c r="W134" s="6"/>
      <c r="X134" s="6"/>
      <c r="Y134" s="6"/>
      <c r="Z134" s="6"/>
      <c r="AA134" s="6"/>
    </row>
    <row r="135" spans="1:27" s="7" customFormat="1">
      <c r="A135" s="17">
        <v>770</v>
      </c>
      <c r="B135" s="18" t="s">
        <v>53</v>
      </c>
      <c r="C135" s="23">
        <v>0</v>
      </c>
      <c r="D135" s="23">
        <v>0</v>
      </c>
      <c r="E135" s="23">
        <v>0</v>
      </c>
      <c r="F135" s="48"/>
      <c r="G135" s="21"/>
      <c r="H135" s="50"/>
      <c r="I135" s="6"/>
      <c r="J135" s="6"/>
      <c r="K135" s="6"/>
      <c r="L135" s="6"/>
      <c r="M135" s="6"/>
      <c r="N135" s="6"/>
      <c r="O135" s="6"/>
      <c r="P135" s="6"/>
      <c r="Q135" s="6"/>
      <c r="R135" s="6"/>
      <c r="S135" s="6"/>
      <c r="T135" s="6"/>
      <c r="U135" s="6"/>
      <c r="V135" s="6"/>
      <c r="W135" s="6"/>
      <c r="X135" s="6"/>
      <c r="Y135" s="6"/>
      <c r="Z135" s="6"/>
      <c r="AA135" s="6"/>
    </row>
    <row r="136" spans="1:27" s="7" customFormat="1">
      <c r="A136" s="17">
        <v>771</v>
      </c>
      <c r="B136" s="18" t="s">
        <v>61</v>
      </c>
      <c r="C136" s="32">
        <v>0</v>
      </c>
      <c r="D136" s="32">
        <v>0</v>
      </c>
      <c r="E136" s="32">
        <v>0</v>
      </c>
      <c r="F136" s="48"/>
      <c r="G136" s="21"/>
      <c r="H136" s="50"/>
      <c r="I136" s="6"/>
      <c r="J136" s="6"/>
      <c r="K136" s="6"/>
      <c r="L136" s="6"/>
      <c r="M136" s="6"/>
      <c r="N136" s="6"/>
      <c r="O136" s="6"/>
      <c r="P136" s="6"/>
      <c r="Q136" s="6"/>
      <c r="R136" s="6"/>
      <c r="S136" s="6"/>
      <c r="T136" s="6"/>
      <c r="U136" s="6"/>
      <c r="V136" s="6"/>
      <c r="W136" s="6"/>
      <c r="X136" s="6"/>
      <c r="Y136" s="6"/>
      <c r="Z136" s="6"/>
      <c r="AA136" s="6"/>
    </row>
    <row r="137" spans="1:27" s="7" customFormat="1">
      <c r="A137" s="17">
        <v>772</v>
      </c>
      <c r="B137" s="18" t="s">
        <v>26</v>
      </c>
      <c r="C137" s="32">
        <v>0</v>
      </c>
      <c r="D137" s="32">
        <v>0</v>
      </c>
      <c r="E137" s="32">
        <v>0</v>
      </c>
      <c r="F137" s="48"/>
      <c r="G137" s="21"/>
      <c r="H137" s="50"/>
      <c r="I137" s="6"/>
      <c r="J137" s="6"/>
      <c r="K137" s="6"/>
      <c r="L137" s="6"/>
      <c r="M137" s="6"/>
      <c r="N137" s="6"/>
      <c r="O137" s="6"/>
      <c r="P137" s="6"/>
      <c r="Q137" s="6"/>
      <c r="R137" s="6"/>
      <c r="S137" s="6"/>
      <c r="T137" s="6"/>
      <c r="U137" s="6"/>
      <c r="V137" s="6"/>
      <c r="W137" s="6"/>
      <c r="X137" s="6"/>
      <c r="Y137" s="6"/>
      <c r="Z137" s="6"/>
      <c r="AA137" s="6"/>
    </row>
    <row r="138" spans="1:27" s="7" customFormat="1">
      <c r="A138" s="17">
        <v>773</v>
      </c>
      <c r="B138" s="18" t="s">
        <v>30</v>
      </c>
      <c r="C138" s="32">
        <v>1300</v>
      </c>
      <c r="D138" s="32">
        <v>0</v>
      </c>
      <c r="E138" s="32">
        <v>0</v>
      </c>
      <c r="F138" s="48"/>
      <c r="G138" s="21"/>
      <c r="H138" s="50"/>
      <c r="I138" s="6"/>
      <c r="J138" s="6"/>
      <c r="K138" s="6"/>
      <c r="L138" s="6"/>
      <c r="M138" s="6"/>
      <c r="N138" s="6"/>
      <c r="O138" s="6"/>
      <c r="P138" s="6"/>
      <c r="Q138" s="6"/>
      <c r="R138" s="6"/>
      <c r="S138" s="6"/>
      <c r="T138" s="6"/>
      <c r="U138" s="6"/>
      <c r="V138" s="6"/>
      <c r="W138" s="6"/>
      <c r="X138" s="6"/>
      <c r="Y138" s="6"/>
      <c r="Z138" s="6"/>
      <c r="AA138" s="6"/>
    </row>
    <row r="139" spans="1:27" s="7" customFormat="1">
      <c r="A139" s="17">
        <v>774</v>
      </c>
      <c r="B139" s="18" t="s">
        <v>15</v>
      </c>
      <c r="C139" s="32">
        <v>0</v>
      </c>
      <c r="D139" s="32">
        <v>0</v>
      </c>
      <c r="E139" s="32">
        <v>0</v>
      </c>
      <c r="F139" s="49"/>
      <c r="G139" s="21"/>
      <c r="H139" s="50"/>
      <c r="I139" s="6"/>
      <c r="J139" s="6"/>
      <c r="K139" s="6"/>
      <c r="L139" s="6"/>
      <c r="M139" s="6"/>
      <c r="N139" s="6"/>
      <c r="O139" s="6"/>
      <c r="P139" s="6"/>
      <c r="Q139" s="6"/>
      <c r="R139" s="6"/>
      <c r="S139" s="6"/>
      <c r="T139" s="6"/>
      <c r="U139" s="6"/>
      <c r="V139" s="6"/>
      <c r="W139" s="6"/>
      <c r="X139" s="6"/>
      <c r="Y139" s="6"/>
      <c r="Z139" s="6"/>
      <c r="AA139" s="6"/>
    </row>
    <row r="140" spans="1:27" s="7" customFormat="1" ht="63" customHeight="1">
      <c r="A140" s="17">
        <v>775</v>
      </c>
      <c r="B140" s="18" t="s">
        <v>62</v>
      </c>
      <c r="C140" s="19">
        <f>SUM(C141:C145)-C143</f>
        <v>1302.3</v>
      </c>
      <c r="D140" s="19">
        <f>SUM(D141:D145)-D143</f>
        <v>110.8</v>
      </c>
      <c r="E140" s="19">
        <f>D140/C140*100</f>
        <v>8.5080242647623443</v>
      </c>
      <c r="F140" s="47" t="s">
        <v>168</v>
      </c>
      <c r="G140" s="21">
        <v>21</v>
      </c>
      <c r="H140" s="50" t="s">
        <v>56</v>
      </c>
      <c r="I140" s="6"/>
      <c r="J140" s="6"/>
      <c r="K140" s="6"/>
      <c r="L140" s="6"/>
      <c r="M140" s="6"/>
      <c r="N140" s="6"/>
      <c r="O140" s="6"/>
      <c r="P140" s="6"/>
      <c r="Q140" s="6"/>
      <c r="R140" s="6"/>
      <c r="S140" s="6"/>
      <c r="T140" s="6"/>
      <c r="U140" s="6"/>
      <c r="V140" s="6"/>
      <c r="W140" s="6"/>
      <c r="X140" s="6"/>
      <c r="Y140" s="6"/>
      <c r="Z140" s="6"/>
      <c r="AA140" s="6"/>
    </row>
    <row r="141" spans="1:27" s="7" customFormat="1">
      <c r="A141" s="17">
        <v>776</v>
      </c>
      <c r="B141" s="18" t="s">
        <v>53</v>
      </c>
      <c r="C141" s="19">
        <v>0</v>
      </c>
      <c r="D141" s="19">
        <v>0</v>
      </c>
      <c r="E141" s="19">
        <v>0</v>
      </c>
      <c r="F141" s="48"/>
      <c r="G141" s="21"/>
      <c r="H141" s="50"/>
      <c r="I141" s="6"/>
      <c r="J141" s="6"/>
      <c r="K141" s="6"/>
      <c r="L141" s="6"/>
      <c r="M141" s="6"/>
      <c r="N141" s="6"/>
      <c r="O141" s="6"/>
      <c r="P141" s="6"/>
      <c r="Q141" s="6"/>
      <c r="R141" s="6"/>
      <c r="S141" s="6"/>
      <c r="T141" s="6"/>
      <c r="U141" s="6"/>
      <c r="V141" s="6"/>
      <c r="W141" s="6"/>
      <c r="X141" s="6"/>
      <c r="Y141" s="6"/>
      <c r="Z141" s="6"/>
      <c r="AA141" s="6"/>
    </row>
    <row r="142" spans="1:27" s="7" customFormat="1">
      <c r="A142" s="17">
        <v>777</v>
      </c>
      <c r="B142" s="18" t="s">
        <v>20</v>
      </c>
      <c r="C142" s="19">
        <v>0</v>
      </c>
      <c r="D142" s="19">
        <v>0</v>
      </c>
      <c r="E142" s="19">
        <v>0</v>
      </c>
      <c r="F142" s="48"/>
      <c r="G142" s="21"/>
      <c r="H142" s="50"/>
      <c r="I142" s="6"/>
      <c r="J142" s="6"/>
      <c r="K142" s="6"/>
      <c r="L142" s="6"/>
      <c r="M142" s="6"/>
      <c r="N142" s="6"/>
      <c r="O142" s="6"/>
      <c r="P142" s="6"/>
      <c r="Q142" s="6"/>
      <c r="R142" s="6"/>
      <c r="S142" s="6"/>
      <c r="T142" s="6"/>
      <c r="U142" s="6"/>
      <c r="V142" s="6"/>
      <c r="W142" s="6"/>
      <c r="X142" s="6"/>
      <c r="Y142" s="6"/>
      <c r="Z142" s="6"/>
      <c r="AA142" s="6"/>
    </row>
    <row r="143" spans="1:27" s="7" customFormat="1">
      <c r="A143" s="17">
        <v>778</v>
      </c>
      <c r="B143" s="18" t="s">
        <v>26</v>
      </c>
      <c r="C143" s="19">
        <v>0</v>
      </c>
      <c r="D143" s="19">
        <v>0</v>
      </c>
      <c r="E143" s="19">
        <v>0</v>
      </c>
      <c r="F143" s="48"/>
      <c r="G143" s="21"/>
      <c r="H143" s="50"/>
      <c r="I143" s="6"/>
      <c r="J143" s="6"/>
      <c r="K143" s="6"/>
      <c r="L143" s="6"/>
      <c r="M143" s="6"/>
      <c r="N143" s="6"/>
      <c r="O143" s="6"/>
      <c r="P143" s="6"/>
      <c r="Q143" s="6"/>
      <c r="R143" s="6"/>
      <c r="S143" s="6"/>
      <c r="T143" s="6"/>
      <c r="U143" s="6"/>
      <c r="V143" s="6"/>
      <c r="W143" s="6"/>
      <c r="X143" s="6"/>
      <c r="Y143" s="6"/>
      <c r="Z143" s="6"/>
      <c r="AA143" s="6"/>
    </row>
    <row r="144" spans="1:27" s="7" customFormat="1">
      <c r="A144" s="17">
        <v>779</v>
      </c>
      <c r="B144" s="18" t="s">
        <v>27</v>
      </c>
      <c r="C144" s="19">
        <v>1302.3</v>
      </c>
      <c r="D144" s="19">
        <v>110.8</v>
      </c>
      <c r="E144" s="19">
        <f>D144/C144*100</f>
        <v>8.5080242647623443</v>
      </c>
      <c r="F144" s="48"/>
      <c r="G144" s="21"/>
      <c r="H144" s="50"/>
      <c r="I144" s="6"/>
      <c r="J144" s="6"/>
      <c r="K144" s="6"/>
      <c r="L144" s="6"/>
      <c r="M144" s="6"/>
      <c r="N144" s="6"/>
      <c r="O144" s="6"/>
      <c r="P144" s="6"/>
      <c r="Q144" s="6"/>
      <c r="R144" s="6"/>
      <c r="S144" s="6"/>
      <c r="T144" s="6"/>
      <c r="U144" s="6"/>
      <c r="V144" s="6"/>
      <c r="W144" s="6"/>
      <c r="X144" s="6"/>
      <c r="Y144" s="6"/>
      <c r="Z144" s="6"/>
      <c r="AA144" s="6"/>
    </row>
    <row r="145" spans="1:27" s="7" customFormat="1">
      <c r="A145" s="17">
        <v>780</v>
      </c>
      <c r="B145" s="18" t="s">
        <v>15</v>
      </c>
      <c r="C145" s="32">
        <v>0</v>
      </c>
      <c r="D145" s="32">
        <v>0</v>
      </c>
      <c r="E145" s="32">
        <v>0</v>
      </c>
      <c r="F145" s="49"/>
      <c r="G145" s="21"/>
      <c r="H145" s="50"/>
      <c r="I145" s="6"/>
      <c r="J145" s="6"/>
      <c r="K145" s="6"/>
      <c r="L145" s="6"/>
      <c r="M145" s="6"/>
      <c r="N145" s="6"/>
      <c r="O145" s="6"/>
      <c r="P145" s="6"/>
      <c r="Q145" s="6"/>
      <c r="R145" s="6"/>
      <c r="S145" s="6"/>
      <c r="T145" s="6"/>
      <c r="U145" s="6"/>
      <c r="V145" s="6"/>
      <c r="W145" s="6"/>
      <c r="X145" s="6"/>
      <c r="Y145" s="6"/>
      <c r="Z145" s="6"/>
      <c r="AA145" s="6"/>
    </row>
    <row r="146" spans="1:27" s="7" customFormat="1" ht="78.75">
      <c r="A146" s="17">
        <v>787</v>
      </c>
      <c r="B146" s="18" t="s">
        <v>63</v>
      </c>
      <c r="C146" s="19">
        <f>SUM(C147:C151)-C149</f>
        <v>5727</v>
      </c>
      <c r="D146" s="19">
        <f>SUM(D147:D151)-D149</f>
        <v>4152.6000000000004</v>
      </c>
      <c r="E146" s="19">
        <f>D146/C146*100</f>
        <v>72.509167103195395</v>
      </c>
      <c r="F146" s="47" t="s">
        <v>164</v>
      </c>
      <c r="G146" s="21">
        <v>21</v>
      </c>
      <c r="H146" s="50" t="s">
        <v>56</v>
      </c>
      <c r="I146" s="6"/>
      <c r="J146" s="6"/>
      <c r="K146" s="6"/>
      <c r="L146" s="6"/>
      <c r="M146" s="6"/>
      <c r="N146" s="6"/>
      <c r="O146" s="6"/>
      <c r="P146" s="6"/>
      <c r="Q146" s="6"/>
      <c r="R146" s="6"/>
      <c r="S146" s="6"/>
      <c r="T146" s="6"/>
      <c r="U146" s="6"/>
      <c r="V146" s="6"/>
      <c r="W146" s="6"/>
      <c r="X146" s="6"/>
      <c r="Y146" s="6"/>
      <c r="Z146" s="6"/>
      <c r="AA146" s="6"/>
    </row>
    <row r="147" spans="1:27" s="7" customFormat="1">
      <c r="A147" s="17">
        <v>788</v>
      </c>
      <c r="B147" s="36" t="s">
        <v>53</v>
      </c>
      <c r="C147" s="19">
        <v>0</v>
      </c>
      <c r="D147" s="19">
        <v>0</v>
      </c>
      <c r="E147" s="19">
        <v>0</v>
      </c>
      <c r="F147" s="48"/>
      <c r="G147" s="21"/>
      <c r="H147" s="50"/>
      <c r="I147" s="6"/>
      <c r="J147" s="6"/>
      <c r="K147" s="6"/>
      <c r="L147" s="6"/>
      <c r="M147" s="6"/>
      <c r="N147" s="6"/>
      <c r="O147" s="6"/>
      <c r="P147" s="6"/>
      <c r="Q147" s="6"/>
      <c r="R147" s="6"/>
      <c r="S147" s="6"/>
      <c r="T147" s="6"/>
      <c r="U147" s="6"/>
      <c r="V147" s="6"/>
      <c r="W147" s="6"/>
      <c r="X147" s="6"/>
      <c r="Y147" s="6"/>
      <c r="Z147" s="6"/>
      <c r="AA147" s="6"/>
    </row>
    <row r="148" spans="1:27" s="7" customFormat="1">
      <c r="A148" s="17">
        <v>789</v>
      </c>
      <c r="B148" s="36" t="s">
        <v>12</v>
      </c>
      <c r="C148" s="19">
        <v>0</v>
      </c>
      <c r="D148" s="19">
        <v>0</v>
      </c>
      <c r="E148" s="19">
        <v>0</v>
      </c>
      <c r="F148" s="48"/>
      <c r="G148" s="21"/>
      <c r="H148" s="50"/>
      <c r="I148" s="6"/>
      <c r="J148" s="6"/>
      <c r="K148" s="6"/>
      <c r="L148" s="6"/>
      <c r="M148" s="6"/>
      <c r="N148" s="6"/>
      <c r="O148" s="6"/>
      <c r="P148" s="6"/>
      <c r="Q148" s="6"/>
      <c r="R148" s="6"/>
      <c r="S148" s="6"/>
      <c r="T148" s="6"/>
      <c r="U148" s="6"/>
      <c r="V148" s="6"/>
      <c r="W148" s="6"/>
      <c r="X148" s="6"/>
      <c r="Y148" s="6"/>
      <c r="Z148" s="6"/>
      <c r="AA148" s="6"/>
    </row>
    <row r="149" spans="1:27" s="7" customFormat="1">
      <c r="A149" s="17">
        <v>790</v>
      </c>
      <c r="B149" s="36" t="s">
        <v>26</v>
      </c>
      <c r="C149" s="23">
        <f>C148</f>
        <v>0</v>
      </c>
      <c r="D149" s="23">
        <v>0</v>
      </c>
      <c r="E149" s="23">
        <v>0</v>
      </c>
      <c r="F149" s="48"/>
      <c r="G149" s="21"/>
      <c r="H149" s="50"/>
      <c r="I149" s="6"/>
      <c r="J149" s="6"/>
      <c r="K149" s="6"/>
      <c r="L149" s="6"/>
      <c r="M149" s="6"/>
      <c r="N149" s="6"/>
      <c r="O149" s="6"/>
      <c r="P149" s="6"/>
      <c r="Q149" s="6"/>
      <c r="R149" s="6"/>
      <c r="S149" s="6"/>
      <c r="T149" s="6"/>
      <c r="U149" s="6"/>
      <c r="V149" s="6"/>
      <c r="W149" s="6"/>
      <c r="X149" s="6"/>
      <c r="Y149" s="6"/>
      <c r="Z149" s="6"/>
      <c r="AA149" s="6"/>
    </row>
    <row r="150" spans="1:27" s="7" customFormat="1">
      <c r="A150" s="17">
        <v>791</v>
      </c>
      <c r="B150" s="36" t="s">
        <v>27</v>
      </c>
      <c r="C150" s="19">
        <v>5727</v>
      </c>
      <c r="D150" s="19">
        <v>4152.6000000000004</v>
      </c>
      <c r="E150" s="19">
        <f>D150/C150*100</f>
        <v>72.509167103195395</v>
      </c>
      <c r="F150" s="48"/>
      <c r="G150" s="21"/>
      <c r="H150" s="50"/>
      <c r="I150" s="6"/>
      <c r="J150" s="6"/>
      <c r="K150" s="6"/>
      <c r="L150" s="6"/>
      <c r="M150" s="6"/>
      <c r="N150" s="6"/>
      <c r="O150" s="6"/>
      <c r="P150" s="6"/>
      <c r="Q150" s="6"/>
      <c r="R150" s="6"/>
      <c r="S150" s="6"/>
      <c r="T150" s="6"/>
      <c r="U150" s="6"/>
      <c r="V150" s="6"/>
      <c r="W150" s="6"/>
      <c r="X150" s="6"/>
      <c r="Y150" s="6"/>
      <c r="Z150" s="6"/>
      <c r="AA150" s="6"/>
    </row>
    <row r="151" spans="1:27" s="7" customFormat="1">
      <c r="A151" s="17">
        <v>792</v>
      </c>
      <c r="B151" s="36" t="s">
        <v>15</v>
      </c>
      <c r="C151" s="32">
        <v>0</v>
      </c>
      <c r="D151" s="32">
        <v>0</v>
      </c>
      <c r="E151" s="32">
        <v>0</v>
      </c>
      <c r="F151" s="49"/>
      <c r="G151" s="21"/>
      <c r="H151" s="50"/>
      <c r="I151" s="6"/>
      <c r="J151" s="6"/>
      <c r="K151" s="6"/>
      <c r="L151" s="6"/>
      <c r="M151" s="6"/>
      <c r="N151" s="6"/>
      <c r="O151" s="6"/>
      <c r="P151" s="6"/>
      <c r="Q151" s="6"/>
      <c r="R151" s="6"/>
      <c r="S151" s="6"/>
      <c r="T151" s="6"/>
      <c r="U151" s="6"/>
      <c r="V151" s="6"/>
      <c r="W151" s="6"/>
      <c r="X151" s="6"/>
      <c r="Y151" s="6"/>
      <c r="Z151" s="6"/>
      <c r="AA151" s="6"/>
    </row>
    <row r="152" spans="1:27" s="22" customFormat="1" ht="78.75">
      <c r="A152" s="17">
        <v>793</v>
      </c>
      <c r="B152" s="18" t="s">
        <v>64</v>
      </c>
      <c r="C152" s="19">
        <f>SUM(C153:C157)-C155</f>
        <v>23082.2</v>
      </c>
      <c r="D152" s="19">
        <f>SUM(D153:D157)-D155</f>
        <v>3614.1</v>
      </c>
      <c r="E152" s="19">
        <f>D152/C152*100</f>
        <v>15.657519647174013</v>
      </c>
      <c r="F152" s="47" t="s">
        <v>165</v>
      </c>
      <c r="G152" s="21">
        <v>21</v>
      </c>
      <c r="H152" s="50" t="s">
        <v>56</v>
      </c>
      <c r="I152" s="6"/>
      <c r="J152" s="6"/>
      <c r="K152" s="6"/>
      <c r="L152" s="6"/>
      <c r="M152" s="6"/>
      <c r="N152" s="6"/>
      <c r="O152" s="6"/>
      <c r="P152" s="6"/>
      <c r="Q152" s="6"/>
      <c r="R152" s="6"/>
      <c r="S152" s="6"/>
      <c r="T152" s="6"/>
      <c r="U152" s="6"/>
      <c r="V152" s="6"/>
      <c r="W152" s="6"/>
      <c r="X152" s="6"/>
      <c r="Y152" s="6"/>
      <c r="Z152" s="6"/>
      <c r="AA152" s="6"/>
    </row>
    <row r="153" spans="1:27" s="7" customFormat="1">
      <c r="A153" s="17">
        <v>794</v>
      </c>
      <c r="B153" s="18" t="s">
        <v>53</v>
      </c>
      <c r="C153" s="19">
        <v>0</v>
      </c>
      <c r="D153" s="19">
        <v>0</v>
      </c>
      <c r="E153" s="19">
        <v>0</v>
      </c>
      <c r="F153" s="48"/>
      <c r="G153" s="21"/>
      <c r="H153" s="50"/>
      <c r="I153" s="6"/>
      <c r="J153" s="6"/>
      <c r="K153" s="6"/>
      <c r="L153" s="6"/>
      <c r="M153" s="6"/>
      <c r="N153" s="6"/>
      <c r="O153" s="6"/>
      <c r="P153" s="6"/>
      <c r="Q153" s="6"/>
      <c r="R153" s="6"/>
      <c r="S153" s="6"/>
      <c r="T153" s="6"/>
      <c r="U153" s="6"/>
      <c r="V153" s="6"/>
      <c r="W153" s="6"/>
      <c r="X153" s="6"/>
      <c r="Y153" s="6"/>
      <c r="Z153" s="6"/>
      <c r="AA153" s="6"/>
    </row>
    <row r="154" spans="1:27" s="7" customFormat="1" ht="18.75">
      <c r="A154" s="17">
        <v>795</v>
      </c>
      <c r="B154" s="18" t="s">
        <v>65</v>
      </c>
      <c r="C154" s="19">
        <v>0</v>
      </c>
      <c r="D154" s="19">
        <v>0</v>
      </c>
      <c r="E154" s="19">
        <v>0</v>
      </c>
      <c r="F154" s="48"/>
      <c r="G154" s="21"/>
      <c r="H154" s="50"/>
      <c r="I154" s="6"/>
      <c r="J154" s="6"/>
      <c r="K154" s="6"/>
      <c r="L154" s="6"/>
      <c r="M154" s="6"/>
      <c r="N154" s="6"/>
      <c r="O154" s="6"/>
      <c r="P154" s="6"/>
      <c r="Q154" s="6"/>
      <c r="R154" s="6"/>
      <c r="S154" s="6"/>
      <c r="T154" s="6"/>
      <c r="U154" s="6"/>
      <c r="V154" s="6"/>
      <c r="W154" s="6"/>
      <c r="X154" s="6"/>
      <c r="Y154" s="6"/>
      <c r="Z154" s="6"/>
      <c r="AA154" s="6"/>
    </row>
    <row r="155" spans="1:27" s="7" customFormat="1">
      <c r="A155" s="17">
        <v>796</v>
      </c>
      <c r="B155" s="18" t="s">
        <v>26</v>
      </c>
      <c r="C155" s="19">
        <v>0</v>
      </c>
      <c r="D155" s="19">
        <v>0</v>
      </c>
      <c r="E155" s="19">
        <v>0</v>
      </c>
      <c r="F155" s="48"/>
      <c r="G155" s="21"/>
      <c r="H155" s="50"/>
      <c r="I155" s="6"/>
      <c r="J155" s="6"/>
      <c r="K155" s="6"/>
      <c r="L155" s="6"/>
      <c r="M155" s="6"/>
      <c r="N155" s="6"/>
      <c r="O155" s="6"/>
      <c r="P155" s="6"/>
      <c r="Q155" s="6"/>
      <c r="R155" s="6"/>
      <c r="S155" s="6"/>
      <c r="T155" s="6"/>
      <c r="U155" s="6"/>
      <c r="V155" s="6"/>
      <c r="W155" s="6"/>
      <c r="X155" s="6"/>
      <c r="Y155" s="6"/>
      <c r="Z155" s="6"/>
      <c r="AA155" s="6"/>
    </row>
    <row r="156" spans="1:27" s="7" customFormat="1">
      <c r="A156" s="17">
        <v>797</v>
      </c>
      <c r="B156" s="18" t="s">
        <v>27</v>
      </c>
      <c r="C156" s="19">
        <v>23082.2</v>
      </c>
      <c r="D156" s="19">
        <v>3614.1</v>
      </c>
      <c r="E156" s="19">
        <f>D156/C156*100</f>
        <v>15.657519647174013</v>
      </c>
      <c r="F156" s="48"/>
      <c r="G156" s="21"/>
      <c r="H156" s="50"/>
      <c r="I156" s="6"/>
      <c r="J156" s="6"/>
      <c r="K156" s="6"/>
      <c r="L156" s="6"/>
      <c r="M156" s="6"/>
      <c r="N156" s="6"/>
      <c r="O156" s="6"/>
      <c r="P156" s="6"/>
      <c r="Q156" s="6"/>
      <c r="R156" s="6"/>
      <c r="S156" s="6"/>
      <c r="T156" s="6"/>
      <c r="U156" s="6"/>
      <c r="V156" s="6"/>
      <c r="W156" s="6"/>
      <c r="X156" s="6"/>
      <c r="Y156" s="6"/>
      <c r="Z156" s="6"/>
      <c r="AA156" s="6"/>
    </row>
    <row r="157" spans="1:27" s="7" customFormat="1">
      <c r="A157" s="17">
        <v>798</v>
      </c>
      <c r="B157" s="18" t="s">
        <v>15</v>
      </c>
      <c r="C157" s="32">
        <v>0</v>
      </c>
      <c r="D157" s="32">
        <v>0</v>
      </c>
      <c r="E157" s="19">
        <v>0</v>
      </c>
      <c r="F157" s="49"/>
      <c r="G157" s="21"/>
      <c r="H157" s="50"/>
      <c r="I157" s="6"/>
      <c r="J157" s="6"/>
      <c r="K157" s="6"/>
      <c r="L157" s="6"/>
      <c r="M157" s="6"/>
      <c r="N157" s="6"/>
      <c r="O157" s="6"/>
      <c r="P157" s="6"/>
      <c r="Q157" s="6"/>
      <c r="R157" s="6"/>
      <c r="S157" s="6"/>
      <c r="T157" s="6"/>
      <c r="U157" s="6"/>
      <c r="V157" s="6"/>
      <c r="W157" s="6"/>
      <c r="X157" s="6"/>
      <c r="Y157" s="6"/>
      <c r="Z157" s="6"/>
      <c r="AA157" s="6"/>
    </row>
    <row r="158" spans="1:27" s="22" customFormat="1" ht="63">
      <c r="A158" s="17">
        <v>799</v>
      </c>
      <c r="B158" s="18" t="s">
        <v>66</v>
      </c>
      <c r="C158" s="19">
        <f>SUM(C159:C163)-C161</f>
        <v>3509</v>
      </c>
      <c r="D158" s="19">
        <f>SUM(D159:D163)-D161</f>
        <v>0</v>
      </c>
      <c r="E158" s="19">
        <v>0</v>
      </c>
      <c r="F158" s="47" t="s">
        <v>67</v>
      </c>
      <c r="G158" s="21">
        <v>22</v>
      </c>
      <c r="H158" s="50" t="s">
        <v>68</v>
      </c>
      <c r="I158" s="6"/>
      <c r="J158" s="6"/>
      <c r="K158" s="6"/>
      <c r="L158" s="6"/>
      <c r="M158" s="6"/>
      <c r="N158" s="6"/>
      <c r="O158" s="6"/>
      <c r="P158" s="6"/>
      <c r="Q158" s="6"/>
      <c r="R158" s="6"/>
      <c r="S158" s="6"/>
      <c r="T158" s="6"/>
      <c r="U158" s="6"/>
      <c r="V158" s="6"/>
      <c r="W158" s="6"/>
      <c r="X158" s="6"/>
      <c r="Y158" s="6"/>
      <c r="Z158" s="6"/>
      <c r="AA158" s="6"/>
    </row>
    <row r="159" spans="1:27" s="7" customFormat="1">
      <c r="A159" s="17">
        <v>800</v>
      </c>
      <c r="B159" s="18" t="s">
        <v>53</v>
      </c>
      <c r="C159" s="19">
        <v>0</v>
      </c>
      <c r="D159" s="19">
        <v>0</v>
      </c>
      <c r="E159" s="19">
        <v>0</v>
      </c>
      <c r="F159" s="48"/>
      <c r="G159" s="21"/>
      <c r="H159" s="50"/>
      <c r="I159" s="6"/>
      <c r="J159" s="6"/>
      <c r="K159" s="6"/>
      <c r="L159" s="6"/>
      <c r="M159" s="6"/>
      <c r="N159" s="6"/>
      <c r="O159" s="6"/>
      <c r="P159" s="6"/>
      <c r="Q159" s="6"/>
      <c r="R159" s="6"/>
      <c r="S159" s="6"/>
      <c r="T159" s="6"/>
      <c r="U159" s="6"/>
      <c r="V159" s="6"/>
      <c r="W159" s="6"/>
      <c r="X159" s="6"/>
      <c r="Y159" s="6"/>
      <c r="Z159" s="6"/>
      <c r="AA159" s="6"/>
    </row>
    <row r="160" spans="1:27" s="7" customFormat="1">
      <c r="A160" s="17">
        <v>801</v>
      </c>
      <c r="B160" s="18" t="s">
        <v>20</v>
      </c>
      <c r="C160" s="19">
        <v>0</v>
      </c>
      <c r="D160" s="19">
        <v>0</v>
      </c>
      <c r="E160" s="19">
        <v>0</v>
      </c>
      <c r="F160" s="48"/>
      <c r="G160" s="21"/>
      <c r="H160" s="50"/>
      <c r="I160" s="6"/>
      <c r="J160" s="6"/>
      <c r="K160" s="6"/>
      <c r="L160" s="6"/>
      <c r="M160" s="6"/>
      <c r="N160" s="6"/>
      <c r="O160" s="6"/>
      <c r="P160" s="6"/>
      <c r="Q160" s="6"/>
      <c r="R160" s="6"/>
      <c r="S160" s="6"/>
      <c r="T160" s="6"/>
      <c r="U160" s="6"/>
      <c r="V160" s="6"/>
      <c r="W160" s="6"/>
      <c r="X160" s="6"/>
      <c r="Y160" s="6"/>
      <c r="Z160" s="6"/>
      <c r="AA160" s="6"/>
    </row>
    <row r="161" spans="1:27" s="7" customFormat="1">
      <c r="A161" s="17">
        <v>802</v>
      </c>
      <c r="B161" s="18" t="s">
        <v>26</v>
      </c>
      <c r="C161" s="19">
        <v>0</v>
      </c>
      <c r="D161" s="19">
        <v>0</v>
      </c>
      <c r="E161" s="19">
        <v>0</v>
      </c>
      <c r="F161" s="48"/>
      <c r="G161" s="21"/>
      <c r="H161" s="50"/>
      <c r="I161" s="6"/>
      <c r="J161" s="6"/>
      <c r="K161" s="6"/>
      <c r="L161" s="6"/>
      <c r="M161" s="6"/>
      <c r="N161" s="6"/>
      <c r="O161" s="6"/>
      <c r="P161" s="6"/>
      <c r="Q161" s="6"/>
      <c r="R161" s="6"/>
      <c r="S161" s="6"/>
      <c r="T161" s="6"/>
      <c r="U161" s="6"/>
      <c r="V161" s="6"/>
      <c r="W161" s="6"/>
      <c r="X161" s="6"/>
      <c r="Y161" s="6"/>
      <c r="Z161" s="6"/>
      <c r="AA161" s="6"/>
    </row>
    <row r="162" spans="1:27" s="7" customFormat="1">
      <c r="A162" s="17">
        <v>803</v>
      </c>
      <c r="B162" s="18" t="s">
        <v>27</v>
      </c>
      <c r="C162" s="19">
        <v>0</v>
      </c>
      <c r="D162" s="19">
        <v>0</v>
      </c>
      <c r="E162" s="19">
        <v>0</v>
      </c>
      <c r="F162" s="48"/>
      <c r="G162" s="21"/>
      <c r="H162" s="50"/>
      <c r="I162" s="6"/>
      <c r="J162" s="6"/>
      <c r="K162" s="6"/>
      <c r="L162" s="6"/>
      <c r="M162" s="6"/>
      <c r="N162" s="6"/>
      <c r="O162" s="6"/>
      <c r="P162" s="6"/>
      <c r="Q162" s="6"/>
      <c r="R162" s="6"/>
      <c r="S162" s="6"/>
      <c r="T162" s="6"/>
      <c r="U162" s="6"/>
      <c r="V162" s="6"/>
      <c r="W162" s="6"/>
      <c r="X162" s="6"/>
      <c r="Y162" s="6"/>
      <c r="Z162" s="6"/>
      <c r="AA162" s="6"/>
    </row>
    <row r="163" spans="1:27" s="7" customFormat="1">
      <c r="A163" s="17">
        <v>804</v>
      </c>
      <c r="B163" s="18" t="s">
        <v>15</v>
      </c>
      <c r="C163" s="32">
        <v>3509</v>
      </c>
      <c r="D163" s="32">
        <v>0</v>
      </c>
      <c r="E163" s="32">
        <v>0</v>
      </c>
      <c r="F163" s="49"/>
      <c r="G163" s="21"/>
      <c r="H163" s="50"/>
      <c r="I163" s="6"/>
      <c r="J163" s="6"/>
      <c r="K163" s="6"/>
      <c r="L163" s="6"/>
      <c r="M163" s="6"/>
      <c r="N163" s="6"/>
      <c r="O163" s="6"/>
      <c r="P163" s="6"/>
      <c r="Q163" s="6"/>
      <c r="R163" s="6"/>
      <c r="S163" s="6"/>
      <c r="T163" s="6"/>
      <c r="U163" s="6"/>
      <c r="V163" s="6"/>
      <c r="W163" s="6"/>
      <c r="X163" s="6"/>
      <c r="Y163" s="6"/>
      <c r="Z163" s="6"/>
      <c r="AA163" s="6"/>
    </row>
    <row r="164" spans="1:27" s="7" customFormat="1" ht="63">
      <c r="A164" s="17">
        <v>811</v>
      </c>
      <c r="B164" s="18" t="s">
        <v>69</v>
      </c>
      <c r="C164" s="19">
        <f>SUM(C165:C169)-C167</f>
        <v>5245.2</v>
      </c>
      <c r="D164" s="19">
        <f>SUM(D165:D169)-D167</f>
        <v>0</v>
      </c>
      <c r="E164" s="19">
        <v>0</v>
      </c>
      <c r="F164" s="47" t="s">
        <v>139</v>
      </c>
      <c r="G164" s="21">
        <v>22</v>
      </c>
      <c r="H164" s="50" t="s">
        <v>68</v>
      </c>
      <c r="I164" s="6"/>
      <c r="J164" s="6"/>
      <c r="K164" s="6"/>
      <c r="L164" s="6"/>
      <c r="M164" s="6"/>
      <c r="N164" s="6"/>
      <c r="O164" s="6"/>
      <c r="P164" s="6"/>
      <c r="Q164" s="6"/>
      <c r="R164" s="6"/>
      <c r="S164" s="6"/>
      <c r="T164" s="6"/>
      <c r="U164" s="6"/>
      <c r="V164" s="6"/>
      <c r="W164" s="6"/>
      <c r="X164" s="6"/>
      <c r="Y164" s="6"/>
      <c r="Z164" s="6"/>
      <c r="AA164" s="6"/>
    </row>
    <row r="165" spans="1:27" s="22" customFormat="1">
      <c r="A165" s="17">
        <v>812</v>
      </c>
      <c r="B165" s="18" t="s">
        <v>53</v>
      </c>
      <c r="C165" s="19">
        <v>0</v>
      </c>
      <c r="D165" s="19">
        <v>0</v>
      </c>
      <c r="E165" s="19">
        <v>0</v>
      </c>
      <c r="F165" s="48"/>
      <c r="G165" s="21"/>
      <c r="H165" s="50"/>
      <c r="I165" s="6"/>
      <c r="J165" s="6"/>
      <c r="K165" s="6"/>
      <c r="L165" s="6"/>
      <c r="M165" s="6"/>
      <c r="N165" s="6"/>
      <c r="O165" s="6"/>
      <c r="P165" s="6"/>
      <c r="Q165" s="6"/>
      <c r="R165" s="6"/>
      <c r="S165" s="6"/>
      <c r="T165" s="6"/>
      <c r="U165" s="6"/>
      <c r="V165" s="6"/>
      <c r="W165" s="6"/>
      <c r="X165" s="6"/>
      <c r="Y165" s="6"/>
      <c r="Z165" s="6"/>
      <c r="AA165" s="6"/>
    </row>
    <row r="166" spans="1:27" s="7" customFormat="1">
      <c r="A166" s="17">
        <v>813</v>
      </c>
      <c r="B166" s="18" t="s">
        <v>20</v>
      </c>
      <c r="C166" s="19">
        <v>0</v>
      </c>
      <c r="D166" s="19">
        <v>0</v>
      </c>
      <c r="E166" s="19">
        <v>0</v>
      </c>
      <c r="F166" s="48"/>
      <c r="G166" s="21"/>
      <c r="H166" s="50"/>
      <c r="I166" s="6"/>
      <c r="J166" s="6"/>
      <c r="K166" s="6"/>
      <c r="L166" s="6"/>
      <c r="M166" s="6"/>
      <c r="N166" s="6"/>
      <c r="O166" s="6"/>
      <c r="P166" s="6"/>
      <c r="Q166" s="6"/>
      <c r="R166" s="6"/>
      <c r="S166" s="6"/>
      <c r="T166" s="6"/>
      <c r="U166" s="6"/>
      <c r="V166" s="6"/>
      <c r="W166" s="6"/>
      <c r="X166" s="6"/>
      <c r="Y166" s="6"/>
      <c r="Z166" s="6"/>
      <c r="AA166" s="6"/>
    </row>
    <row r="167" spans="1:27" s="7" customFormat="1">
      <c r="A167" s="17">
        <v>814</v>
      </c>
      <c r="B167" s="18" t="s">
        <v>26</v>
      </c>
      <c r="C167" s="19">
        <v>0</v>
      </c>
      <c r="D167" s="19">
        <v>0</v>
      </c>
      <c r="E167" s="19">
        <v>0</v>
      </c>
      <c r="F167" s="48"/>
      <c r="G167" s="21"/>
      <c r="H167" s="50"/>
      <c r="I167" s="6"/>
      <c r="J167" s="6"/>
      <c r="K167" s="6"/>
      <c r="L167" s="6"/>
      <c r="M167" s="6"/>
      <c r="N167" s="6"/>
      <c r="O167" s="6"/>
      <c r="P167" s="6"/>
      <c r="Q167" s="6"/>
      <c r="R167" s="6"/>
      <c r="S167" s="6"/>
      <c r="T167" s="6"/>
      <c r="U167" s="6"/>
      <c r="V167" s="6"/>
      <c r="W167" s="6"/>
      <c r="X167" s="6"/>
      <c r="Y167" s="6"/>
      <c r="Z167" s="6"/>
      <c r="AA167" s="6"/>
    </row>
    <row r="168" spans="1:27" s="7" customFormat="1">
      <c r="A168" s="17">
        <v>815</v>
      </c>
      <c r="B168" s="18" t="s">
        <v>27</v>
      </c>
      <c r="C168" s="19">
        <v>5245.2</v>
      </c>
      <c r="D168" s="19">
        <v>0</v>
      </c>
      <c r="E168" s="19">
        <v>0</v>
      </c>
      <c r="F168" s="48"/>
      <c r="G168" s="21"/>
      <c r="H168" s="50"/>
      <c r="I168" s="6"/>
      <c r="J168" s="6"/>
      <c r="K168" s="6"/>
      <c r="L168" s="6"/>
      <c r="M168" s="6"/>
      <c r="N168" s="6"/>
      <c r="O168" s="6"/>
      <c r="P168" s="6"/>
      <c r="Q168" s="6"/>
      <c r="R168" s="6"/>
      <c r="S168" s="6"/>
      <c r="T168" s="6"/>
      <c r="U168" s="6"/>
      <c r="V168" s="6"/>
      <c r="W168" s="6"/>
      <c r="X168" s="6"/>
      <c r="Y168" s="6"/>
      <c r="Z168" s="6"/>
      <c r="AA168" s="6"/>
    </row>
    <row r="169" spans="1:27" s="7" customFormat="1">
      <c r="A169" s="17">
        <v>816</v>
      </c>
      <c r="B169" s="18" t="s">
        <v>15</v>
      </c>
      <c r="C169" s="32">
        <v>0</v>
      </c>
      <c r="D169" s="32">
        <v>0</v>
      </c>
      <c r="E169" s="32">
        <v>0</v>
      </c>
      <c r="F169" s="49"/>
      <c r="G169" s="21"/>
      <c r="H169" s="50"/>
      <c r="I169" s="6"/>
      <c r="J169" s="6"/>
      <c r="K169" s="6"/>
      <c r="L169" s="6"/>
      <c r="M169" s="6"/>
      <c r="N169" s="6"/>
      <c r="O169" s="6"/>
      <c r="P169" s="6"/>
      <c r="Q169" s="6"/>
      <c r="R169" s="6"/>
      <c r="S169" s="6"/>
      <c r="T169" s="6"/>
      <c r="U169" s="6"/>
      <c r="V169" s="6"/>
      <c r="W169" s="6"/>
      <c r="X169" s="6"/>
      <c r="Y169" s="6"/>
      <c r="Z169" s="6"/>
      <c r="AA169" s="6"/>
    </row>
    <row r="170" spans="1:27" s="35" customFormat="1" ht="110.25">
      <c r="A170" s="17">
        <v>823</v>
      </c>
      <c r="B170" s="18" t="s">
        <v>133</v>
      </c>
      <c r="C170" s="19">
        <f>SUM(C171:C175)-C173</f>
        <v>100000</v>
      </c>
      <c r="D170" s="19">
        <f>SUM(D171:D175)-D173</f>
        <v>0</v>
      </c>
      <c r="E170" s="19">
        <v>0</v>
      </c>
      <c r="F170" s="47" t="s">
        <v>160</v>
      </c>
      <c r="G170" s="21">
        <v>22</v>
      </c>
      <c r="H170" s="50" t="s">
        <v>68</v>
      </c>
      <c r="I170" s="6"/>
      <c r="J170" s="6"/>
      <c r="K170" s="6"/>
      <c r="L170" s="6"/>
      <c r="M170" s="6"/>
      <c r="N170" s="6"/>
      <c r="O170" s="6"/>
      <c r="P170" s="6"/>
      <c r="Q170" s="6"/>
      <c r="R170" s="6"/>
      <c r="S170" s="6"/>
      <c r="T170" s="6"/>
      <c r="U170" s="6"/>
      <c r="V170" s="6"/>
      <c r="W170" s="6"/>
      <c r="X170" s="6"/>
      <c r="Y170" s="6"/>
      <c r="Z170" s="6"/>
      <c r="AA170" s="6"/>
    </row>
    <row r="171" spans="1:27" s="34" customFormat="1">
      <c r="A171" s="17">
        <v>824</v>
      </c>
      <c r="B171" s="18" t="s">
        <v>53</v>
      </c>
      <c r="C171" s="19">
        <v>0</v>
      </c>
      <c r="D171" s="19">
        <v>0</v>
      </c>
      <c r="E171" s="19">
        <v>0</v>
      </c>
      <c r="F171" s="48"/>
      <c r="G171" s="21"/>
      <c r="H171" s="50"/>
      <c r="I171" s="6"/>
      <c r="J171" s="6"/>
      <c r="K171" s="6"/>
      <c r="L171" s="6"/>
      <c r="M171" s="6"/>
      <c r="N171" s="6"/>
      <c r="O171" s="6"/>
      <c r="P171" s="6"/>
      <c r="Q171" s="6"/>
      <c r="R171" s="6"/>
      <c r="S171" s="6"/>
      <c r="T171" s="6"/>
      <c r="U171" s="6"/>
      <c r="V171" s="6"/>
      <c r="W171" s="6"/>
      <c r="X171" s="6"/>
      <c r="Y171" s="6"/>
      <c r="Z171" s="6"/>
      <c r="AA171" s="6"/>
    </row>
    <row r="172" spans="1:27" s="35" customFormat="1">
      <c r="A172" s="17">
        <v>825</v>
      </c>
      <c r="B172" s="18" t="s">
        <v>20</v>
      </c>
      <c r="C172" s="19">
        <v>0</v>
      </c>
      <c r="D172" s="19">
        <v>0</v>
      </c>
      <c r="E172" s="19">
        <v>0</v>
      </c>
      <c r="F172" s="48"/>
      <c r="G172" s="21"/>
      <c r="H172" s="50"/>
      <c r="I172" s="6"/>
      <c r="J172" s="6"/>
      <c r="K172" s="6"/>
      <c r="L172" s="6"/>
      <c r="M172" s="6"/>
      <c r="N172" s="6"/>
      <c r="O172" s="6"/>
      <c r="P172" s="6"/>
      <c r="Q172" s="6"/>
      <c r="R172" s="6"/>
      <c r="S172" s="6"/>
      <c r="T172" s="6"/>
      <c r="U172" s="6"/>
      <c r="V172" s="6"/>
      <c r="W172" s="6"/>
      <c r="X172" s="6"/>
      <c r="Y172" s="6"/>
      <c r="Z172" s="6"/>
      <c r="AA172" s="6"/>
    </row>
    <row r="173" spans="1:27" s="35" customFormat="1">
      <c r="A173" s="17">
        <v>826</v>
      </c>
      <c r="B173" s="18" t="s">
        <v>26</v>
      </c>
      <c r="C173" s="19">
        <v>0</v>
      </c>
      <c r="D173" s="19">
        <v>0</v>
      </c>
      <c r="E173" s="19">
        <v>0</v>
      </c>
      <c r="F173" s="48"/>
      <c r="G173" s="21"/>
      <c r="H173" s="50"/>
      <c r="I173" s="6"/>
      <c r="J173" s="6"/>
      <c r="K173" s="6"/>
      <c r="L173" s="6"/>
      <c r="M173" s="6"/>
      <c r="N173" s="6"/>
      <c r="O173" s="6"/>
      <c r="P173" s="6"/>
      <c r="Q173" s="6"/>
      <c r="R173" s="6"/>
      <c r="S173" s="6"/>
      <c r="T173" s="6"/>
      <c r="U173" s="6"/>
      <c r="V173" s="6"/>
      <c r="W173" s="6"/>
      <c r="X173" s="6"/>
      <c r="Y173" s="6"/>
      <c r="Z173" s="6"/>
      <c r="AA173" s="6"/>
    </row>
    <row r="174" spans="1:27" s="35" customFormat="1">
      <c r="A174" s="17">
        <v>827</v>
      </c>
      <c r="B174" s="18" t="s">
        <v>27</v>
      </c>
      <c r="C174" s="19">
        <v>100000</v>
      </c>
      <c r="D174" s="19">
        <v>0</v>
      </c>
      <c r="E174" s="19">
        <v>0</v>
      </c>
      <c r="F174" s="48"/>
      <c r="G174" s="21"/>
      <c r="H174" s="50"/>
      <c r="I174" s="6"/>
      <c r="J174" s="6"/>
      <c r="K174" s="6"/>
      <c r="L174" s="6"/>
      <c r="M174" s="6"/>
      <c r="N174" s="6"/>
      <c r="O174" s="6"/>
      <c r="P174" s="6"/>
      <c r="Q174" s="6"/>
      <c r="R174" s="6"/>
      <c r="S174" s="6"/>
      <c r="T174" s="6"/>
      <c r="U174" s="6"/>
      <c r="V174" s="6"/>
      <c r="W174" s="6"/>
      <c r="X174" s="6"/>
      <c r="Y174" s="6"/>
      <c r="Z174" s="6"/>
      <c r="AA174" s="6"/>
    </row>
    <row r="175" spans="1:27" s="35" customFormat="1">
      <c r="A175" s="17">
        <v>828</v>
      </c>
      <c r="B175" s="18" t="s">
        <v>15</v>
      </c>
      <c r="C175" s="19">
        <v>0</v>
      </c>
      <c r="D175" s="19">
        <v>0</v>
      </c>
      <c r="E175" s="19">
        <v>0</v>
      </c>
      <c r="F175" s="49"/>
      <c r="G175" s="21"/>
      <c r="H175" s="50"/>
      <c r="I175" s="6"/>
      <c r="J175" s="6"/>
      <c r="K175" s="6"/>
      <c r="L175" s="6"/>
      <c r="M175" s="6"/>
      <c r="N175" s="6"/>
      <c r="O175" s="6"/>
      <c r="P175" s="6"/>
      <c r="Q175" s="6"/>
      <c r="R175" s="6"/>
      <c r="S175" s="6"/>
      <c r="T175" s="6"/>
      <c r="U175" s="6"/>
      <c r="V175" s="6"/>
      <c r="W175" s="6"/>
      <c r="X175" s="6"/>
      <c r="Y175" s="6"/>
      <c r="Z175" s="6"/>
      <c r="AA175" s="6"/>
    </row>
    <row r="176" spans="1:27" s="7" customFormat="1" ht="63">
      <c r="A176" s="17">
        <v>835</v>
      </c>
      <c r="B176" s="18" t="s">
        <v>70</v>
      </c>
      <c r="C176" s="19">
        <f>SUM(C177:C181)-C179</f>
        <v>500</v>
      </c>
      <c r="D176" s="19">
        <f>SUM(D177:D181)-D179</f>
        <v>0</v>
      </c>
      <c r="E176" s="19">
        <v>0</v>
      </c>
      <c r="F176" s="47" t="s">
        <v>136</v>
      </c>
      <c r="G176" s="21">
        <v>23</v>
      </c>
      <c r="H176" s="50" t="s">
        <v>68</v>
      </c>
      <c r="I176" s="6"/>
      <c r="J176" s="6"/>
      <c r="K176" s="6"/>
      <c r="L176" s="6"/>
      <c r="M176" s="6"/>
      <c r="N176" s="6"/>
      <c r="O176" s="6"/>
      <c r="P176" s="6"/>
      <c r="Q176" s="6"/>
      <c r="R176" s="6"/>
      <c r="S176" s="6"/>
      <c r="T176" s="6"/>
      <c r="U176" s="6"/>
      <c r="V176" s="6"/>
      <c r="W176" s="6"/>
      <c r="X176" s="6"/>
      <c r="Y176" s="6"/>
      <c r="Z176" s="6"/>
      <c r="AA176" s="6"/>
    </row>
    <row r="177" spans="1:27" s="22" customFormat="1">
      <c r="A177" s="17">
        <v>836</v>
      </c>
      <c r="B177" s="18" t="s">
        <v>53</v>
      </c>
      <c r="C177" s="19">
        <v>0</v>
      </c>
      <c r="D177" s="19">
        <v>0</v>
      </c>
      <c r="E177" s="19">
        <v>0</v>
      </c>
      <c r="F177" s="48"/>
      <c r="G177" s="21"/>
      <c r="H177" s="50"/>
      <c r="I177" s="6"/>
      <c r="J177" s="6"/>
      <c r="K177" s="6"/>
      <c r="L177" s="6"/>
      <c r="M177" s="6"/>
      <c r="N177" s="6"/>
      <c r="O177" s="6"/>
      <c r="P177" s="6"/>
      <c r="Q177" s="6"/>
      <c r="R177" s="6"/>
      <c r="S177" s="6"/>
      <c r="T177" s="6"/>
      <c r="U177" s="6"/>
      <c r="V177" s="6"/>
      <c r="W177" s="6"/>
      <c r="X177" s="6"/>
      <c r="Y177" s="6"/>
      <c r="Z177" s="6"/>
      <c r="AA177" s="6"/>
    </row>
    <row r="178" spans="1:27" s="7" customFormat="1">
      <c r="A178" s="17">
        <v>837</v>
      </c>
      <c r="B178" s="18" t="s">
        <v>20</v>
      </c>
      <c r="C178" s="19">
        <v>0</v>
      </c>
      <c r="D178" s="19">
        <v>0</v>
      </c>
      <c r="E178" s="19">
        <v>0</v>
      </c>
      <c r="F178" s="48"/>
      <c r="G178" s="21"/>
      <c r="H178" s="50"/>
      <c r="I178" s="6"/>
      <c r="J178" s="6"/>
      <c r="K178" s="6"/>
      <c r="L178" s="6"/>
      <c r="M178" s="6"/>
      <c r="N178" s="6"/>
      <c r="O178" s="6"/>
      <c r="P178" s="6"/>
      <c r="Q178" s="6"/>
      <c r="R178" s="6"/>
      <c r="S178" s="6"/>
      <c r="T178" s="6"/>
      <c r="U178" s="6"/>
      <c r="V178" s="6"/>
      <c r="W178" s="6"/>
      <c r="X178" s="6"/>
      <c r="Y178" s="6"/>
      <c r="Z178" s="6"/>
      <c r="AA178" s="6"/>
    </row>
    <row r="179" spans="1:27" s="7" customFormat="1">
      <c r="A179" s="17">
        <v>838</v>
      </c>
      <c r="B179" s="18" t="s">
        <v>26</v>
      </c>
      <c r="C179" s="19">
        <v>0</v>
      </c>
      <c r="D179" s="19">
        <v>0</v>
      </c>
      <c r="E179" s="19">
        <v>0</v>
      </c>
      <c r="F179" s="48"/>
      <c r="G179" s="21"/>
      <c r="H179" s="50"/>
      <c r="I179" s="6"/>
      <c r="J179" s="6"/>
      <c r="K179" s="6"/>
      <c r="L179" s="6"/>
      <c r="M179" s="6"/>
      <c r="N179" s="6"/>
      <c r="O179" s="6"/>
      <c r="P179" s="6"/>
      <c r="Q179" s="6"/>
      <c r="R179" s="6"/>
      <c r="S179" s="6"/>
      <c r="T179" s="6"/>
      <c r="U179" s="6"/>
      <c r="V179" s="6"/>
      <c r="W179" s="6"/>
      <c r="X179" s="6"/>
      <c r="Y179" s="6"/>
      <c r="Z179" s="6"/>
      <c r="AA179" s="6"/>
    </row>
    <row r="180" spans="1:27" s="7" customFormat="1">
      <c r="A180" s="17">
        <v>839</v>
      </c>
      <c r="B180" s="18" t="s">
        <v>27</v>
      </c>
      <c r="C180" s="19">
        <v>0</v>
      </c>
      <c r="D180" s="19">
        <v>0</v>
      </c>
      <c r="E180" s="19">
        <v>0</v>
      </c>
      <c r="F180" s="48"/>
      <c r="G180" s="21"/>
      <c r="H180" s="50"/>
      <c r="I180" s="6"/>
      <c r="J180" s="6"/>
      <c r="K180" s="6"/>
      <c r="L180" s="6"/>
      <c r="M180" s="6"/>
      <c r="N180" s="6"/>
      <c r="O180" s="6"/>
      <c r="P180" s="6"/>
      <c r="Q180" s="6"/>
      <c r="R180" s="6"/>
      <c r="S180" s="6"/>
      <c r="T180" s="6"/>
      <c r="U180" s="6"/>
      <c r="V180" s="6"/>
      <c r="W180" s="6"/>
      <c r="X180" s="6"/>
      <c r="Y180" s="6"/>
      <c r="Z180" s="6"/>
      <c r="AA180" s="6"/>
    </row>
    <row r="181" spans="1:27" s="7" customFormat="1">
      <c r="A181" s="17">
        <v>840</v>
      </c>
      <c r="B181" s="18" t="s">
        <v>15</v>
      </c>
      <c r="C181" s="32">
        <v>500</v>
      </c>
      <c r="D181" s="32">
        <v>0</v>
      </c>
      <c r="E181" s="32">
        <v>0</v>
      </c>
      <c r="F181" s="49"/>
      <c r="G181" s="21"/>
      <c r="H181" s="50"/>
      <c r="I181" s="6"/>
      <c r="J181" s="6"/>
      <c r="K181" s="6"/>
      <c r="L181" s="6"/>
      <c r="M181" s="6"/>
      <c r="N181" s="6"/>
      <c r="O181" s="6"/>
      <c r="P181" s="6"/>
      <c r="Q181" s="6"/>
      <c r="R181" s="6"/>
      <c r="S181" s="6"/>
      <c r="T181" s="6"/>
      <c r="U181" s="6"/>
      <c r="V181" s="6"/>
      <c r="W181" s="6"/>
      <c r="X181" s="6"/>
      <c r="Y181" s="6"/>
      <c r="Z181" s="6"/>
      <c r="AA181" s="6"/>
    </row>
    <row r="182" spans="1:27" s="7" customFormat="1" ht="78.75">
      <c r="A182" s="17">
        <v>847</v>
      </c>
      <c r="B182" s="18" t="s">
        <v>71</v>
      </c>
      <c r="C182" s="37">
        <f>SUM(C183:C187)-C185</f>
        <v>2775.3</v>
      </c>
      <c r="D182" s="37">
        <f>SUM(D183:D187)-D185</f>
        <v>0</v>
      </c>
      <c r="E182" s="37">
        <f>D182/C182*100</f>
        <v>0</v>
      </c>
      <c r="F182" s="47" t="s">
        <v>148</v>
      </c>
      <c r="G182" s="21">
        <v>23</v>
      </c>
      <c r="H182" s="50" t="s">
        <v>56</v>
      </c>
      <c r="I182" s="6"/>
      <c r="J182" s="6"/>
      <c r="K182" s="6"/>
      <c r="L182" s="6"/>
      <c r="M182" s="6"/>
      <c r="N182" s="6"/>
      <c r="O182" s="6"/>
      <c r="P182" s="6"/>
      <c r="Q182" s="6"/>
      <c r="R182" s="6"/>
      <c r="S182" s="6"/>
      <c r="T182" s="6"/>
      <c r="U182" s="6"/>
      <c r="V182" s="6"/>
      <c r="W182" s="6"/>
      <c r="X182" s="6"/>
      <c r="Y182" s="6"/>
      <c r="Z182" s="6"/>
      <c r="AA182" s="6"/>
    </row>
    <row r="183" spans="1:27" s="22" customFormat="1">
      <c r="A183" s="17">
        <v>848</v>
      </c>
      <c r="B183" s="18" t="s">
        <v>53</v>
      </c>
      <c r="C183" s="19">
        <v>0</v>
      </c>
      <c r="D183" s="19">
        <v>0</v>
      </c>
      <c r="E183" s="19">
        <v>0</v>
      </c>
      <c r="F183" s="48"/>
      <c r="G183" s="21"/>
      <c r="H183" s="50"/>
      <c r="I183" s="6"/>
      <c r="J183" s="6"/>
      <c r="K183" s="6"/>
      <c r="L183" s="6"/>
      <c r="M183" s="6"/>
      <c r="N183" s="6"/>
      <c r="O183" s="6"/>
      <c r="P183" s="6"/>
      <c r="Q183" s="6"/>
      <c r="R183" s="6"/>
      <c r="S183" s="6"/>
      <c r="T183" s="6"/>
      <c r="U183" s="6"/>
      <c r="V183" s="6"/>
      <c r="W183" s="6"/>
      <c r="X183" s="6"/>
      <c r="Y183" s="6"/>
      <c r="Z183" s="6"/>
      <c r="AA183" s="6"/>
    </row>
    <row r="184" spans="1:27" s="7" customFormat="1">
      <c r="A184" s="17">
        <v>849</v>
      </c>
      <c r="B184" s="18" t="s">
        <v>20</v>
      </c>
      <c r="C184" s="15">
        <v>0</v>
      </c>
      <c r="D184" s="15">
        <v>0</v>
      </c>
      <c r="E184" s="15">
        <v>0</v>
      </c>
      <c r="F184" s="48"/>
      <c r="G184" s="21"/>
      <c r="H184" s="50"/>
      <c r="I184" s="6"/>
      <c r="J184" s="6"/>
      <c r="K184" s="6"/>
      <c r="L184" s="6"/>
      <c r="M184" s="6"/>
      <c r="N184" s="6"/>
      <c r="O184" s="6"/>
      <c r="P184" s="6"/>
      <c r="Q184" s="6"/>
      <c r="R184" s="6"/>
      <c r="S184" s="6"/>
      <c r="T184" s="6"/>
      <c r="U184" s="6"/>
      <c r="V184" s="6"/>
      <c r="W184" s="6"/>
      <c r="X184" s="6"/>
      <c r="Y184" s="6"/>
      <c r="Z184" s="6"/>
      <c r="AA184" s="6"/>
    </row>
    <row r="185" spans="1:27" s="7" customFormat="1">
      <c r="A185" s="17">
        <v>850</v>
      </c>
      <c r="B185" s="18" t="s">
        <v>26</v>
      </c>
      <c r="C185" s="15">
        <v>0</v>
      </c>
      <c r="D185" s="15">
        <v>0</v>
      </c>
      <c r="E185" s="15">
        <v>0</v>
      </c>
      <c r="F185" s="48"/>
      <c r="G185" s="21"/>
      <c r="H185" s="50"/>
      <c r="I185" s="6"/>
      <c r="J185" s="6"/>
      <c r="K185" s="6"/>
      <c r="L185" s="6"/>
      <c r="M185" s="6"/>
      <c r="N185" s="6"/>
      <c r="O185" s="6"/>
      <c r="P185" s="6"/>
      <c r="Q185" s="6"/>
      <c r="R185" s="6"/>
      <c r="S185" s="6"/>
      <c r="T185" s="6"/>
      <c r="U185" s="6"/>
      <c r="V185" s="6"/>
      <c r="W185" s="6"/>
      <c r="X185" s="6"/>
      <c r="Y185" s="6"/>
      <c r="Z185" s="6"/>
      <c r="AA185" s="6"/>
    </row>
    <row r="186" spans="1:27" s="7" customFormat="1">
      <c r="A186" s="17">
        <v>851</v>
      </c>
      <c r="B186" s="18" t="s">
        <v>27</v>
      </c>
      <c r="C186" s="15">
        <v>2775.3</v>
      </c>
      <c r="D186" s="15">
        <v>0</v>
      </c>
      <c r="E186" s="15">
        <f>D186/C186*100</f>
        <v>0</v>
      </c>
      <c r="F186" s="48"/>
      <c r="G186" s="21"/>
      <c r="H186" s="50"/>
      <c r="I186" s="6"/>
      <c r="J186" s="6"/>
      <c r="K186" s="6"/>
      <c r="L186" s="6"/>
      <c r="M186" s="6"/>
      <c r="N186" s="6"/>
      <c r="O186" s="6"/>
      <c r="P186" s="6"/>
      <c r="Q186" s="6"/>
      <c r="R186" s="6"/>
      <c r="S186" s="6"/>
      <c r="T186" s="6"/>
      <c r="U186" s="6"/>
      <c r="V186" s="6"/>
      <c r="W186" s="6"/>
      <c r="X186" s="6"/>
      <c r="Y186" s="6"/>
      <c r="Z186" s="6"/>
      <c r="AA186" s="6"/>
    </row>
    <row r="187" spans="1:27" s="7" customFormat="1">
      <c r="A187" s="17">
        <v>852</v>
      </c>
      <c r="B187" s="18" t="s">
        <v>15</v>
      </c>
      <c r="C187" s="15">
        <v>0</v>
      </c>
      <c r="D187" s="15">
        <v>0</v>
      </c>
      <c r="E187" s="15">
        <v>0</v>
      </c>
      <c r="F187" s="49"/>
      <c r="G187" s="21"/>
      <c r="H187" s="50"/>
      <c r="I187" s="6"/>
      <c r="J187" s="6"/>
      <c r="K187" s="6"/>
      <c r="L187" s="6"/>
      <c r="M187" s="6"/>
      <c r="N187" s="6"/>
      <c r="O187" s="6"/>
      <c r="P187" s="6"/>
      <c r="Q187" s="6"/>
      <c r="R187" s="6"/>
      <c r="S187" s="6"/>
      <c r="T187" s="6"/>
      <c r="U187" s="6"/>
      <c r="V187" s="6"/>
      <c r="W187" s="6"/>
      <c r="X187" s="6"/>
      <c r="Y187" s="6"/>
      <c r="Z187" s="6"/>
      <c r="AA187" s="6"/>
    </row>
    <row r="188" spans="1:27" s="7" customFormat="1" ht="63">
      <c r="A188" s="17">
        <v>883</v>
      </c>
      <c r="B188" s="18" t="s">
        <v>72</v>
      </c>
      <c r="C188" s="19">
        <f>SUM(C189:C193)-C191</f>
        <v>2000</v>
      </c>
      <c r="D188" s="19">
        <f>SUM(D189:D193)-D191</f>
        <v>0</v>
      </c>
      <c r="E188" s="19">
        <v>0</v>
      </c>
      <c r="F188" s="47" t="s">
        <v>136</v>
      </c>
      <c r="G188" s="21">
        <v>22</v>
      </c>
      <c r="H188" s="50" t="s">
        <v>68</v>
      </c>
      <c r="I188" s="6"/>
      <c r="J188" s="6"/>
      <c r="K188" s="6"/>
      <c r="L188" s="6"/>
      <c r="M188" s="6"/>
      <c r="N188" s="6"/>
      <c r="O188" s="6"/>
      <c r="P188" s="6"/>
      <c r="Q188" s="6"/>
      <c r="R188" s="6"/>
      <c r="S188" s="6"/>
      <c r="T188" s="6"/>
      <c r="U188" s="6"/>
      <c r="V188" s="6"/>
      <c r="W188" s="6"/>
      <c r="X188" s="6"/>
      <c r="Y188" s="6"/>
      <c r="Z188" s="6"/>
      <c r="AA188" s="6"/>
    </row>
    <row r="189" spans="1:27" s="22" customFormat="1">
      <c r="A189" s="17">
        <v>884</v>
      </c>
      <c r="B189" s="18" t="s">
        <v>53</v>
      </c>
      <c r="C189" s="19">
        <v>0</v>
      </c>
      <c r="D189" s="19">
        <v>0</v>
      </c>
      <c r="E189" s="19">
        <v>0</v>
      </c>
      <c r="F189" s="48"/>
      <c r="G189" s="21"/>
      <c r="H189" s="50"/>
      <c r="I189" s="6"/>
      <c r="J189" s="6"/>
      <c r="K189" s="6"/>
      <c r="L189" s="6"/>
      <c r="M189" s="6"/>
      <c r="N189" s="6"/>
      <c r="O189" s="6"/>
      <c r="P189" s="6"/>
      <c r="Q189" s="6"/>
      <c r="R189" s="6"/>
      <c r="S189" s="6"/>
      <c r="T189" s="6"/>
      <c r="U189" s="6"/>
      <c r="V189" s="6"/>
      <c r="W189" s="6"/>
      <c r="X189" s="6"/>
      <c r="Y189" s="6"/>
      <c r="Z189" s="6"/>
      <c r="AA189" s="6"/>
    </row>
    <row r="190" spans="1:27" s="7" customFormat="1">
      <c r="A190" s="17">
        <v>885</v>
      </c>
      <c r="B190" s="18" t="s">
        <v>20</v>
      </c>
      <c r="C190" s="15">
        <v>0</v>
      </c>
      <c r="D190" s="15">
        <v>0</v>
      </c>
      <c r="E190" s="15">
        <v>0</v>
      </c>
      <c r="F190" s="48"/>
      <c r="G190" s="21"/>
      <c r="H190" s="50"/>
      <c r="I190" s="6"/>
      <c r="J190" s="6"/>
      <c r="K190" s="6"/>
      <c r="L190" s="6"/>
      <c r="M190" s="6"/>
      <c r="N190" s="6"/>
      <c r="O190" s="6"/>
      <c r="P190" s="6"/>
      <c r="Q190" s="6"/>
      <c r="R190" s="6"/>
      <c r="S190" s="6"/>
      <c r="T190" s="6"/>
      <c r="U190" s="6"/>
      <c r="V190" s="6"/>
      <c r="W190" s="6"/>
      <c r="X190" s="6"/>
      <c r="Y190" s="6"/>
      <c r="Z190" s="6"/>
      <c r="AA190" s="6"/>
    </row>
    <row r="191" spans="1:27" s="7" customFormat="1">
      <c r="A191" s="17">
        <v>886</v>
      </c>
      <c r="B191" s="18" t="s">
        <v>26</v>
      </c>
      <c r="C191" s="15">
        <v>0</v>
      </c>
      <c r="D191" s="15">
        <v>0</v>
      </c>
      <c r="E191" s="15">
        <v>0</v>
      </c>
      <c r="F191" s="48"/>
      <c r="G191" s="21"/>
      <c r="H191" s="50"/>
      <c r="I191" s="6"/>
      <c r="J191" s="6"/>
      <c r="K191" s="6"/>
      <c r="L191" s="6"/>
      <c r="M191" s="6"/>
      <c r="N191" s="6"/>
      <c r="O191" s="6"/>
      <c r="P191" s="6"/>
      <c r="Q191" s="6"/>
      <c r="R191" s="6"/>
      <c r="S191" s="6"/>
      <c r="T191" s="6"/>
      <c r="U191" s="6"/>
      <c r="V191" s="6"/>
      <c r="W191" s="6"/>
      <c r="X191" s="6"/>
      <c r="Y191" s="6"/>
      <c r="Z191" s="6"/>
      <c r="AA191" s="6"/>
    </row>
    <row r="192" spans="1:27" s="7" customFormat="1">
      <c r="A192" s="17">
        <v>887</v>
      </c>
      <c r="B192" s="18" t="s">
        <v>27</v>
      </c>
      <c r="C192" s="15">
        <v>2000</v>
      </c>
      <c r="D192" s="15">
        <v>0</v>
      </c>
      <c r="E192" s="15">
        <v>0</v>
      </c>
      <c r="F192" s="48"/>
      <c r="G192" s="21"/>
      <c r="H192" s="50"/>
      <c r="I192" s="6"/>
      <c r="J192" s="6"/>
      <c r="K192" s="6"/>
      <c r="L192" s="6"/>
      <c r="M192" s="6"/>
      <c r="N192" s="6"/>
      <c r="O192" s="6"/>
      <c r="P192" s="6"/>
      <c r="Q192" s="6"/>
      <c r="R192" s="6"/>
      <c r="S192" s="6"/>
      <c r="T192" s="6"/>
      <c r="U192" s="6"/>
      <c r="V192" s="6"/>
      <c r="W192" s="6"/>
      <c r="X192" s="6"/>
      <c r="Y192" s="6"/>
      <c r="Z192" s="6"/>
      <c r="AA192" s="6"/>
    </row>
    <row r="193" spans="1:27" s="7" customFormat="1">
      <c r="A193" s="17">
        <v>888</v>
      </c>
      <c r="B193" s="18" t="s">
        <v>15</v>
      </c>
      <c r="C193" s="15">
        <v>0</v>
      </c>
      <c r="D193" s="15">
        <v>0</v>
      </c>
      <c r="E193" s="15">
        <v>0</v>
      </c>
      <c r="F193" s="49"/>
      <c r="G193" s="21"/>
      <c r="H193" s="13"/>
      <c r="I193" s="6"/>
      <c r="J193" s="6"/>
      <c r="K193" s="6"/>
      <c r="L193" s="6"/>
      <c r="M193" s="6"/>
      <c r="N193" s="6"/>
      <c r="O193" s="6"/>
      <c r="P193" s="6"/>
      <c r="Q193" s="6"/>
      <c r="R193" s="6"/>
      <c r="S193" s="6"/>
      <c r="T193" s="6"/>
      <c r="U193" s="6"/>
      <c r="V193" s="6"/>
      <c r="W193" s="6"/>
      <c r="X193" s="6"/>
      <c r="Y193" s="6"/>
      <c r="Z193" s="6"/>
      <c r="AA193" s="6"/>
    </row>
    <row r="194" spans="1:27" s="7" customFormat="1" ht="78.75" customHeight="1">
      <c r="A194" s="17">
        <v>907</v>
      </c>
      <c r="B194" s="18" t="s">
        <v>73</v>
      </c>
      <c r="C194" s="19">
        <f>SUM(C195:C199)-C197</f>
        <v>9122.5</v>
      </c>
      <c r="D194" s="19">
        <f>SUM(D195:D199)-D197</f>
        <v>0</v>
      </c>
      <c r="E194" s="19">
        <v>0</v>
      </c>
      <c r="F194" s="47" t="s">
        <v>147</v>
      </c>
      <c r="G194" s="21">
        <v>23</v>
      </c>
      <c r="H194" s="50" t="s">
        <v>56</v>
      </c>
      <c r="I194" s="6"/>
      <c r="J194" s="6"/>
      <c r="K194" s="6"/>
      <c r="L194" s="6"/>
      <c r="M194" s="6"/>
      <c r="N194" s="6"/>
      <c r="O194" s="6"/>
      <c r="P194" s="6"/>
      <c r="Q194" s="6"/>
      <c r="R194" s="6"/>
      <c r="S194" s="6"/>
      <c r="T194" s="6"/>
      <c r="U194" s="6"/>
      <c r="V194" s="6"/>
      <c r="W194" s="6"/>
      <c r="X194" s="6"/>
      <c r="Y194" s="6"/>
      <c r="Z194" s="6"/>
      <c r="AA194" s="6"/>
    </row>
    <row r="195" spans="1:27" s="7" customFormat="1">
      <c r="A195" s="17">
        <v>908</v>
      </c>
      <c r="B195" s="18" t="s">
        <v>53</v>
      </c>
      <c r="C195" s="15">
        <v>0</v>
      </c>
      <c r="D195" s="15">
        <v>0</v>
      </c>
      <c r="E195" s="15">
        <v>0</v>
      </c>
      <c r="F195" s="48"/>
      <c r="G195" s="21"/>
      <c r="H195" s="50"/>
      <c r="I195" s="6"/>
      <c r="J195" s="6"/>
      <c r="K195" s="6"/>
      <c r="L195" s="6"/>
      <c r="M195" s="6"/>
      <c r="N195" s="6"/>
      <c r="O195" s="6"/>
      <c r="P195" s="6"/>
      <c r="Q195" s="6"/>
      <c r="R195" s="6"/>
      <c r="S195" s="6"/>
      <c r="T195" s="6"/>
      <c r="U195" s="6"/>
      <c r="V195" s="6"/>
      <c r="W195" s="6"/>
      <c r="X195" s="6"/>
      <c r="Y195" s="6"/>
      <c r="Z195" s="6"/>
      <c r="AA195" s="6"/>
    </row>
    <row r="196" spans="1:27" s="7" customFormat="1">
      <c r="A196" s="17">
        <v>909</v>
      </c>
      <c r="B196" s="18" t="s">
        <v>61</v>
      </c>
      <c r="C196" s="15">
        <v>0</v>
      </c>
      <c r="D196" s="15">
        <v>0</v>
      </c>
      <c r="E196" s="15">
        <v>0</v>
      </c>
      <c r="F196" s="48"/>
      <c r="G196" s="21"/>
      <c r="H196" s="50"/>
      <c r="I196" s="6"/>
      <c r="J196" s="6"/>
      <c r="K196" s="6"/>
      <c r="L196" s="6"/>
      <c r="M196" s="6"/>
      <c r="N196" s="6"/>
      <c r="O196" s="6"/>
      <c r="P196" s="6"/>
      <c r="Q196" s="6"/>
      <c r="R196" s="6"/>
      <c r="S196" s="6"/>
      <c r="T196" s="6"/>
      <c r="U196" s="6"/>
      <c r="V196" s="6"/>
      <c r="W196" s="6"/>
      <c r="X196" s="6"/>
      <c r="Y196" s="6"/>
      <c r="Z196" s="6"/>
      <c r="AA196" s="6"/>
    </row>
    <row r="197" spans="1:27" s="7" customFormat="1">
      <c r="A197" s="17">
        <v>910</v>
      </c>
      <c r="B197" s="18" t="s">
        <v>26</v>
      </c>
      <c r="C197" s="15">
        <v>0</v>
      </c>
      <c r="D197" s="15">
        <v>0</v>
      </c>
      <c r="E197" s="15">
        <v>0</v>
      </c>
      <c r="F197" s="48"/>
      <c r="G197" s="21"/>
      <c r="H197" s="50"/>
      <c r="I197" s="6"/>
      <c r="J197" s="6"/>
      <c r="K197" s="6"/>
      <c r="L197" s="6"/>
      <c r="M197" s="6"/>
      <c r="N197" s="6"/>
      <c r="O197" s="6"/>
      <c r="P197" s="6"/>
      <c r="Q197" s="6"/>
      <c r="R197" s="6"/>
      <c r="S197" s="6"/>
      <c r="T197" s="6"/>
      <c r="U197" s="6"/>
      <c r="V197" s="6"/>
      <c r="W197" s="6"/>
      <c r="X197" s="6"/>
      <c r="Y197" s="6"/>
      <c r="Z197" s="6"/>
      <c r="AA197" s="6"/>
    </row>
    <row r="198" spans="1:27" s="7" customFormat="1">
      <c r="A198" s="17">
        <v>911</v>
      </c>
      <c r="B198" s="18" t="s">
        <v>30</v>
      </c>
      <c r="C198" s="15">
        <v>9122.5</v>
      </c>
      <c r="D198" s="15">
        <v>0</v>
      </c>
      <c r="E198" s="15">
        <v>0</v>
      </c>
      <c r="F198" s="48"/>
      <c r="G198" s="21"/>
      <c r="H198" s="50"/>
      <c r="I198" s="6"/>
      <c r="J198" s="6"/>
      <c r="K198" s="6"/>
      <c r="L198" s="6"/>
      <c r="M198" s="6"/>
      <c r="N198" s="6"/>
      <c r="O198" s="6"/>
      <c r="P198" s="6"/>
      <c r="Q198" s="6"/>
      <c r="R198" s="6"/>
      <c r="S198" s="6"/>
      <c r="T198" s="6"/>
      <c r="U198" s="6"/>
      <c r="V198" s="6"/>
      <c r="W198" s="6"/>
      <c r="X198" s="6"/>
      <c r="Y198" s="6"/>
      <c r="Z198" s="6"/>
      <c r="AA198" s="6"/>
    </row>
    <row r="199" spans="1:27" s="7" customFormat="1">
      <c r="A199" s="17">
        <v>912</v>
      </c>
      <c r="B199" s="18" t="s">
        <v>15</v>
      </c>
      <c r="C199" s="15">
        <v>0</v>
      </c>
      <c r="D199" s="15">
        <v>0</v>
      </c>
      <c r="E199" s="15">
        <v>0</v>
      </c>
      <c r="F199" s="49"/>
      <c r="G199" s="21"/>
      <c r="H199" s="50"/>
      <c r="I199" s="6"/>
      <c r="J199" s="6"/>
      <c r="K199" s="6"/>
      <c r="L199" s="6"/>
      <c r="M199" s="6"/>
      <c r="N199" s="6"/>
      <c r="O199" s="6"/>
      <c r="P199" s="6"/>
      <c r="Q199" s="6"/>
      <c r="R199" s="6"/>
      <c r="S199" s="6"/>
      <c r="T199" s="6"/>
      <c r="U199" s="6"/>
      <c r="V199" s="6"/>
      <c r="W199" s="6"/>
      <c r="X199" s="6"/>
      <c r="Y199" s="6"/>
      <c r="Z199" s="6"/>
      <c r="AA199" s="6"/>
    </row>
    <row r="200" spans="1:27" s="7" customFormat="1" ht="78.75">
      <c r="A200" s="17">
        <v>919</v>
      </c>
      <c r="B200" s="18" t="s">
        <v>74</v>
      </c>
      <c r="C200" s="19">
        <f>SUM(C201:C205)-C203</f>
        <v>275.89999999999998</v>
      </c>
      <c r="D200" s="19">
        <f>SUM(D201:D205)-D203</f>
        <v>0</v>
      </c>
      <c r="E200" s="19">
        <v>0</v>
      </c>
      <c r="F200" s="63" t="s">
        <v>142</v>
      </c>
      <c r="G200" s="21">
        <v>23</v>
      </c>
      <c r="H200" s="50" t="s">
        <v>68</v>
      </c>
      <c r="I200" s="6"/>
      <c r="J200" s="6"/>
      <c r="K200" s="6"/>
      <c r="L200" s="6"/>
      <c r="M200" s="6"/>
      <c r="N200" s="6"/>
      <c r="O200" s="6"/>
      <c r="P200" s="6"/>
      <c r="Q200" s="6"/>
      <c r="R200" s="6"/>
      <c r="S200" s="6"/>
      <c r="T200" s="6"/>
      <c r="U200" s="6"/>
      <c r="V200" s="6"/>
      <c r="W200" s="6"/>
      <c r="X200" s="6"/>
      <c r="Y200" s="6"/>
      <c r="Z200" s="6"/>
      <c r="AA200" s="6"/>
    </row>
    <row r="201" spans="1:27" s="7" customFormat="1">
      <c r="A201" s="17">
        <v>920</v>
      </c>
      <c r="B201" s="18" t="s">
        <v>53</v>
      </c>
      <c r="C201" s="15">
        <v>0</v>
      </c>
      <c r="D201" s="15">
        <v>0</v>
      </c>
      <c r="E201" s="15">
        <v>0</v>
      </c>
      <c r="F201" s="64"/>
      <c r="G201" s="21"/>
      <c r="H201" s="50"/>
      <c r="I201" s="6"/>
      <c r="J201" s="6"/>
      <c r="K201" s="6"/>
      <c r="L201" s="6"/>
      <c r="M201" s="6"/>
      <c r="N201" s="6"/>
      <c r="O201" s="6"/>
      <c r="P201" s="6"/>
      <c r="Q201" s="6"/>
      <c r="R201" s="6"/>
      <c r="S201" s="6"/>
      <c r="T201" s="6"/>
      <c r="U201" s="6"/>
      <c r="V201" s="6"/>
      <c r="W201" s="6"/>
      <c r="X201" s="6"/>
      <c r="Y201" s="6"/>
      <c r="Z201" s="6"/>
      <c r="AA201" s="6"/>
    </row>
    <row r="202" spans="1:27" s="7" customFormat="1">
      <c r="A202" s="17">
        <v>921</v>
      </c>
      <c r="B202" s="18" t="s">
        <v>61</v>
      </c>
      <c r="C202" s="15">
        <v>0</v>
      </c>
      <c r="D202" s="15">
        <v>0</v>
      </c>
      <c r="E202" s="15">
        <v>0</v>
      </c>
      <c r="F202" s="64"/>
      <c r="G202" s="21"/>
      <c r="H202" s="50"/>
      <c r="I202" s="6"/>
      <c r="J202" s="6"/>
      <c r="K202" s="6"/>
      <c r="L202" s="6"/>
      <c r="M202" s="6"/>
      <c r="N202" s="6"/>
      <c r="O202" s="6"/>
      <c r="P202" s="6"/>
      <c r="Q202" s="6"/>
      <c r="R202" s="6"/>
      <c r="S202" s="6"/>
      <c r="T202" s="6"/>
      <c r="U202" s="6"/>
      <c r="V202" s="6"/>
      <c r="W202" s="6"/>
      <c r="X202" s="6"/>
      <c r="Y202" s="6"/>
      <c r="Z202" s="6"/>
      <c r="AA202" s="6"/>
    </row>
    <row r="203" spans="1:27" s="7" customFormat="1">
      <c r="A203" s="17">
        <v>922</v>
      </c>
      <c r="B203" s="18" t="s">
        <v>26</v>
      </c>
      <c r="C203" s="15">
        <v>0</v>
      </c>
      <c r="D203" s="15">
        <v>0</v>
      </c>
      <c r="E203" s="15">
        <v>0</v>
      </c>
      <c r="F203" s="64"/>
      <c r="G203" s="21"/>
      <c r="H203" s="50"/>
      <c r="I203" s="6"/>
      <c r="J203" s="6"/>
      <c r="K203" s="6"/>
      <c r="L203" s="6"/>
      <c r="M203" s="6"/>
      <c r="N203" s="6"/>
      <c r="O203" s="6"/>
      <c r="P203" s="6"/>
      <c r="Q203" s="6"/>
      <c r="R203" s="6"/>
      <c r="S203" s="6"/>
      <c r="T203" s="6"/>
      <c r="U203" s="6"/>
      <c r="V203" s="6"/>
      <c r="W203" s="6"/>
      <c r="X203" s="6"/>
      <c r="Y203" s="6"/>
      <c r="Z203" s="6"/>
      <c r="AA203" s="6"/>
    </row>
    <row r="204" spans="1:27" s="7" customFormat="1">
      <c r="A204" s="17">
        <v>923</v>
      </c>
      <c r="B204" s="18" t="s">
        <v>30</v>
      </c>
      <c r="C204" s="15">
        <v>0</v>
      </c>
      <c r="D204" s="15">
        <v>0</v>
      </c>
      <c r="E204" s="15">
        <v>0</v>
      </c>
      <c r="F204" s="64"/>
      <c r="G204" s="21"/>
      <c r="H204" s="50"/>
      <c r="I204" s="6"/>
      <c r="J204" s="6"/>
      <c r="K204" s="6"/>
      <c r="L204" s="6"/>
      <c r="M204" s="6"/>
      <c r="N204" s="6"/>
      <c r="O204" s="6"/>
      <c r="P204" s="6"/>
      <c r="Q204" s="6"/>
      <c r="R204" s="6"/>
      <c r="S204" s="6"/>
      <c r="T204" s="6"/>
      <c r="U204" s="6"/>
      <c r="V204" s="6"/>
      <c r="W204" s="6"/>
      <c r="X204" s="6"/>
      <c r="Y204" s="6"/>
      <c r="Z204" s="6"/>
      <c r="AA204" s="6"/>
    </row>
    <row r="205" spans="1:27" s="7" customFormat="1">
      <c r="A205" s="17">
        <v>924</v>
      </c>
      <c r="B205" s="18" t="s">
        <v>15</v>
      </c>
      <c r="C205" s="15">
        <v>275.89999999999998</v>
      </c>
      <c r="D205" s="15">
        <v>0</v>
      </c>
      <c r="E205" s="15">
        <v>0</v>
      </c>
      <c r="F205" s="65"/>
      <c r="G205" s="21"/>
      <c r="H205" s="50"/>
      <c r="I205" s="6"/>
      <c r="J205" s="6"/>
      <c r="K205" s="6"/>
      <c r="L205" s="6"/>
      <c r="M205" s="6"/>
      <c r="N205" s="6"/>
      <c r="O205" s="6"/>
      <c r="P205" s="6"/>
      <c r="Q205" s="6"/>
      <c r="R205" s="6"/>
      <c r="S205" s="6"/>
      <c r="T205" s="6"/>
      <c r="U205" s="6"/>
      <c r="V205" s="6"/>
      <c r="W205" s="6"/>
      <c r="X205" s="6"/>
      <c r="Y205" s="6"/>
      <c r="Z205" s="6"/>
      <c r="AA205" s="6"/>
    </row>
    <row r="206" spans="1:27" s="7" customFormat="1" ht="78.75">
      <c r="A206" s="17">
        <v>925</v>
      </c>
      <c r="B206" s="18" t="s">
        <v>75</v>
      </c>
      <c r="C206" s="19">
        <f>SUM(C207:C211)-C209</f>
        <v>2958.6</v>
      </c>
      <c r="D206" s="19">
        <f>SUM(D207:D211)-D209</f>
        <v>0</v>
      </c>
      <c r="E206" s="19">
        <v>0</v>
      </c>
      <c r="F206" s="63" t="s">
        <v>143</v>
      </c>
      <c r="G206" s="21">
        <v>23</v>
      </c>
      <c r="H206" s="50" t="s">
        <v>68</v>
      </c>
      <c r="I206" s="6"/>
      <c r="J206" s="6"/>
      <c r="K206" s="6"/>
      <c r="L206" s="6"/>
      <c r="M206" s="6"/>
      <c r="N206" s="6"/>
      <c r="O206" s="6"/>
      <c r="P206" s="6"/>
      <c r="Q206" s="6"/>
      <c r="R206" s="6"/>
      <c r="S206" s="6"/>
      <c r="T206" s="6"/>
      <c r="U206" s="6"/>
      <c r="V206" s="6"/>
      <c r="W206" s="6"/>
      <c r="X206" s="6"/>
      <c r="Y206" s="6"/>
      <c r="Z206" s="6"/>
      <c r="AA206" s="6"/>
    </row>
    <row r="207" spans="1:27" s="7" customFormat="1">
      <c r="A207" s="17">
        <v>926</v>
      </c>
      <c r="B207" s="18" t="s">
        <v>53</v>
      </c>
      <c r="C207" s="15">
        <v>0</v>
      </c>
      <c r="D207" s="15">
        <v>0</v>
      </c>
      <c r="E207" s="15">
        <v>0</v>
      </c>
      <c r="F207" s="64"/>
      <c r="G207" s="21"/>
      <c r="H207" s="50"/>
      <c r="I207" s="6"/>
      <c r="J207" s="6"/>
      <c r="K207" s="6"/>
      <c r="L207" s="6"/>
      <c r="M207" s="6"/>
      <c r="N207" s="6"/>
      <c r="O207" s="6"/>
      <c r="P207" s="6"/>
      <c r="Q207" s="6"/>
      <c r="R207" s="6"/>
      <c r="S207" s="6"/>
      <c r="T207" s="6"/>
      <c r="U207" s="6"/>
      <c r="V207" s="6"/>
      <c r="W207" s="6"/>
      <c r="X207" s="6"/>
      <c r="Y207" s="6"/>
      <c r="Z207" s="6"/>
      <c r="AA207" s="6"/>
    </row>
    <row r="208" spans="1:27" s="7" customFormat="1">
      <c r="A208" s="17">
        <v>927</v>
      </c>
      <c r="B208" s="18" t="s">
        <v>61</v>
      </c>
      <c r="C208" s="15">
        <v>0</v>
      </c>
      <c r="D208" s="15">
        <v>0</v>
      </c>
      <c r="E208" s="15">
        <v>0</v>
      </c>
      <c r="F208" s="64"/>
      <c r="G208" s="21"/>
      <c r="H208" s="50"/>
      <c r="I208" s="6"/>
      <c r="J208" s="6"/>
      <c r="K208" s="6"/>
      <c r="L208" s="6"/>
      <c r="M208" s="6"/>
      <c r="N208" s="6"/>
      <c r="O208" s="6"/>
      <c r="P208" s="6"/>
      <c r="Q208" s="6"/>
      <c r="R208" s="6"/>
      <c r="S208" s="6"/>
      <c r="T208" s="6"/>
      <c r="U208" s="6"/>
      <c r="V208" s="6"/>
      <c r="W208" s="6"/>
      <c r="X208" s="6"/>
      <c r="Y208" s="6"/>
      <c r="Z208" s="6"/>
      <c r="AA208" s="6"/>
    </row>
    <row r="209" spans="1:27" s="7" customFormat="1">
      <c r="A209" s="17">
        <v>928</v>
      </c>
      <c r="B209" s="18" t="s">
        <v>26</v>
      </c>
      <c r="C209" s="15">
        <v>0</v>
      </c>
      <c r="D209" s="15">
        <v>0</v>
      </c>
      <c r="E209" s="15">
        <v>0</v>
      </c>
      <c r="F209" s="64"/>
      <c r="G209" s="21"/>
      <c r="H209" s="50"/>
      <c r="I209" s="6"/>
      <c r="J209" s="6"/>
      <c r="K209" s="6"/>
      <c r="L209" s="6"/>
      <c r="M209" s="6"/>
      <c r="N209" s="6"/>
      <c r="O209" s="6"/>
      <c r="P209" s="6"/>
      <c r="Q209" s="6"/>
      <c r="R209" s="6"/>
      <c r="S209" s="6"/>
      <c r="T209" s="6"/>
      <c r="U209" s="6"/>
      <c r="V209" s="6"/>
      <c r="W209" s="6"/>
      <c r="X209" s="6"/>
      <c r="Y209" s="6"/>
      <c r="Z209" s="6"/>
      <c r="AA209" s="6"/>
    </row>
    <row r="210" spans="1:27" s="7" customFormat="1">
      <c r="A210" s="17">
        <v>929</v>
      </c>
      <c r="B210" s="18" t="s">
        <v>30</v>
      </c>
      <c r="C210" s="15">
        <v>0</v>
      </c>
      <c r="D210" s="15">
        <v>0</v>
      </c>
      <c r="E210" s="15">
        <v>0</v>
      </c>
      <c r="F210" s="64"/>
      <c r="G210" s="21"/>
      <c r="H210" s="50"/>
      <c r="I210" s="6"/>
      <c r="J210" s="6"/>
      <c r="K210" s="6"/>
      <c r="L210" s="6"/>
      <c r="M210" s="6"/>
      <c r="N210" s="6"/>
      <c r="O210" s="6"/>
      <c r="P210" s="6"/>
      <c r="Q210" s="6"/>
      <c r="R210" s="6"/>
      <c r="S210" s="6"/>
      <c r="T210" s="6"/>
      <c r="U210" s="6"/>
      <c r="V210" s="6"/>
      <c r="W210" s="6"/>
      <c r="X210" s="6"/>
      <c r="Y210" s="6"/>
      <c r="Z210" s="6"/>
      <c r="AA210" s="6"/>
    </row>
    <row r="211" spans="1:27" s="7" customFormat="1">
      <c r="A211" s="17">
        <v>930</v>
      </c>
      <c r="B211" s="18" t="s">
        <v>15</v>
      </c>
      <c r="C211" s="15">
        <v>2958.6</v>
      </c>
      <c r="D211" s="15">
        <v>0</v>
      </c>
      <c r="E211" s="15">
        <v>0</v>
      </c>
      <c r="F211" s="65"/>
      <c r="G211" s="21"/>
      <c r="H211" s="50"/>
      <c r="I211" s="6"/>
      <c r="J211" s="6"/>
      <c r="K211" s="6"/>
      <c r="L211" s="6"/>
      <c r="M211" s="6"/>
      <c r="N211" s="6"/>
      <c r="O211" s="6"/>
      <c r="P211" s="6"/>
      <c r="Q211" s="6"/>
      <c r="R211" s="6"/>
      <c r="S211" s="6"/>
      <c r="T211" s="6"/>
      <c r="U211" s="6"/>
      <c r="V211" s="6"/>
      <c r="W211" s="6"/>
      <c r="X211" s="6"/>
      <c r="Y211" s="6"/>
      <c r="Z211" s="6"/>
      <c r="AA211" s="6"/>
    </row>
    <row r="212" spans="1:27" s="7" customFormat="1" ht="63">
      <c r="A212" s="17">
        <v>943</v>
      </c>
      <c r="B212" s="18" t="s">
        <v>76</v>
      </c>
      <c r="C212" s="19">
        <f>SUM(C213:C217)-C215</f>
        <v>89098.5</v>
      </c>
      <c r="D212" s="19">
        <f>SUM(D213:D217)-D215</f>
        <v>25800.444</v>
      </c>
      <c r="E212" s="19">
        <f>D212/C212*100</f>
        <v>28.957214767925386</v>
      </c>
      <c r="F212" s="63" t="s">
        <v>150</v>
      </c>
      <c r="G212" s="21">
        <v>26</v>
      </c>
      <c r="H212" s="50" t="s">
        <v>56</v>
      </c>
      <c r="I212" s="6"/>
      <c r="J212" s="6"/>
      <c r="K212" s="6"/>
      <c r="L212" s="6"/>
      <c r="M212" s="6"/>
      <c r="N212" s="6"/>
      <c r="O212" s="6"/>
      <c r="P212" s="6"/>
      <c r="Q212" s="6"/>
      <c r="R212" s="6"/>
      <c r="S212" s="6"/>
      <c r="T212" s="6"/>
      <c r="U212" s="6"/>
      <c r="V212" s="6"/>
      <c r="W212" s="6"/>
      <c r="X212" s="6"/>
      <c r="Y212" s="6"/>
      <c r="Z212" s="6"/>
      <c r="AA212" s="6"/>
    </row>
    <row r="213" spans="1:27" s="22" customFormat="1">
      <c r="A213" s="17">
        <v>944</v>
      </c>
      <c r="B213" s="18" t="s">
        <v>77</v>
      </c>
      <c r="C213" s="19">
        <v>0</v>
      </c>
      <c r="D213" s="19">
        <v>0</v>
      </c>
      <c r="E213" s="19"/>
      <c r="F213" s="64"/>
      <c r="G213" s="21"/>
      <c r="H213" s="50"/>
      <c r="I213" s="6"/>
      <c r="J213" s="6"/>
      <c r="K213" s="6"/>
      <c r="L213" s="6"/>
      <c r="M213" s="6"/>
      <c r="N213" s="6"/>
      <c r="O213" s="6"/>
      <c r="P213" s="6"/>
      <c r="Q213" s="6"/>
      <c r="R213" s="6"/>
      <c r="S213" s="6"/>
      <c r="T213" s="6"/>
      <c r="U213" s="6"/>
      <c r="V213" s="6"/>
      <c r="W213" s="6"/>
      <c r="X213" s="6"/>
      <c r="Y213" s="6"/>
      <c r="Z213" s="6"/>
      <c r="AA213" s="6"/>
    </row>
    <row r="214" spans="1:27" s="7" customFormat="1" ht="18.75">
      <c r="A214" s="17">
        <v>945</v>
      </c>
      <c r="B214" s="18" t="s">
        <v>78</v>
      </c>
      <c r="C214" s="15">
        <v>87316.5</v>
      </c>
      <c r="D214" s="15">
        <v>25284.418000000001</v>
      </c>
      <c r="E214" s="15">
        <f>D214/C214*100</f>
        <v>28.957205110145278</v>
      </c>
      <c r="F214" s="64"/>
      <c r="G214" s="21"/>
      <c r="H214" s="50"/>
      <c r="I214" s="6"/>
      <c r="J214" s="6"/>
      <c r="K214" s="6"/>
      <c r="L214" s="6"/>
      <c r="M214" s="6"/>
      <c r="N214" s="6"/>
      <c r="O214" s="6"/>
      <c r="P214" s="6"/>
      <c r="Q214" s="6"/>
      <c r="R214" s="6"/>
      <c r="S214" s="6"/>
      <c r="T214" s="6"/>
      <c r="U214" s="6"/>
      <c r="V214" s="6"/>
      <c r="W214" s="6"/>
      <c r="X214" s="6"/>
      <c r="Y214" s="6"/>
      <c r="Z214" s="6"/>
      <c r="AA214" s="6"/>
    </row>
    <row r="215" spans="1:27" s="7" customFormat="1">
      <c r="A215" s="17">
        <v>946</v>
      </c>
      <c r="B215" s="36" t="s">
        <v>26</v>
      </c>
      <c r="C215" s="15">
        <v>87316.5</v>
      </c>
      <c r="D215" s="15">
        <v>25284.418000000001</v>
      </c>
      <c r="E215" s="15">
        <v>0</v>
      </c>
      <c r="F215" s="64"/>
      <c r="G215" s="21"/>
      <c r="H215" s="50"/>
      <c r="I215" s="6"/>
      <c r="J215" s="6"/>
      <c r="K215" s="6"/>
      <c r="L215" s="6"/>
      <c r="M215" s="6"/>
      <c r="N215" s="6"/>
      <c r="O215" s="6"/>
      <c r="P215" s="6"/>
      <c r="Q215" s="6"/>
      <c r="R215" s="6"/>
      <c r="S215" s="6"/>
      <c r="T215" s="6"/>
      <c r="U215" s="6"/>
      <c r="V215" s="6"/>
      <c r="W215" s="6"/>
      <c r="X215" s="6"/>
      <c r="Y215" s="6"/>
      <c r="Z215" s="6"/>
      <c r="AA215" s="6"/>
    </row>
    <row r="216" spans="1:27" s="7" customFormat="1">
      <c r="A216" s="17">
        <v>947</v>
      </c>
      <c r="B216" s="18" t="s">
        <v>30</v>
      </c>
      <c r="C216" s="15">
        <v>1782</v>
      </c>
      <c r="D216" s="15">
        <v>516.02599999999995</v>
      </c>
      <c r="E216" s="15">
        <f>D216/C216*100</f>
        <v>28.95768799102132</v>
      </c>
      <c r="F216" s="64"/>
      <c r="G216" s="21"/>
      <c r="H216" s="50"/>
      <c r="I216" s="6"/>
      <c r="J216" s="6"/>
      <c r="K216" s="6"/>
      <c r="L216" s="6"/>
      <c r="M216" s="6"/>
      <c r="N216" s="6"/>
      <c r="O216" s="6"/>
      <c r="P216" s="6"/>
      <c r="Q216" s="6"/>
      <c r="R216" s="6"/>
      <c r="S216" s="6"/>
      <c r="T216" s="6"/>
      <c r="U216" s="6"/>
      <c r="V216" s="6"/>
      <c r="W216" s="6"/>
      <c r="X216" s="6"/>
      <c r="Y216" s="6"/>
      <c r="Z216" s="6"/>
      <c r="AA216" s="6"/>
    </row>
    <row r="217" spans="1:27" s="7" customFormat="1">
      <c r="A217" s="17">
        <v>948</v>
      </c>
      <c r="B217" s="18" t="s">
        <v>79</v>
      </c>
      <c r="C217" s="15">
        <v>0</v>
      </c>
      <c r="D217" s="15">
        <v>0</v>
      </c>
      <c r="E217" s="15">
        <v>0</v>
      </c>
      <c r="F217" s="65"/>
      <c r="G217" s="21"/>
      <c r="H217" s="50"/>
      <c r="I217" s="6"/>
      <c r="J217" s="6"/>
      <c r="K217" s="6"/>
      <c r="L217" s="6"/>
      <c r="M217" s="6"/>
      <c r="N217" s="6"/>
      <c r="O217" s="6"/>
      <c r="P217" s="6"/>
      <c r="Q217" s="6"/>
      <c r="R217" s="6"/>
      <c r="S217" s="6"/>
      <c r="T217" s="6"/>
      <c r="U217" s="6"/>
      <c r="V217" s="6"/>
      <c r="W217" s="6"/>
      <c r="X217" s="6"/>
      <c r="Y217" s="6"/>
      <c r="Z217" s="6"/>
      <c r="AA217" s="6"/>
    </row>
    <row r="218" spans="1:27" s="7" customFormat="1" ht="195.75" customHeight="1">
      <c r="A218" s="17">
        <v>949</v>
      </c>
      <c r="B218" s="18" t="s">
        <v>80</v>
      </c>
      <c r="C218" s="15">
        <f>SUM(C219:C223)-C221</f>
        <v>3981.5</v>
      </c>
      <c r="D218" s="15">
        <f>SUM(D219:D223)-D221</f>
        <v>1245.5</v>
      </c>
      <c r="E218" s="15">
        <f>D218/C218*100</f>
        <v>31.282180082883336</v>
      </c>
      <c r="F218" s="56" t="s">
        <v>167</v>
      </c>
      <c r="G218" s="21">
        <v>23</v>
      </c>
      <c r="H218" s="50" t="s">
        <v>56</v>
      </c>
      <c r="I218" s="6"/>
      <c r="J218" s="6"/>
      <c r="K218" s="6"/>
      <c r="L218" s="6"/>
      <c r="M218" s="6"/>
      <c r="N218" s="6"/>
      <c r="O218" s="6"/>
      <c r="P218" s="6"/>
      <c r="Q218" s="6"/>
      <c r="R218" s="6"/>
      <c r="S218" s="6"/>
      <c r="T218" s="6"/>
      <c r="U218" s="6"/>
      <c r="V218" s="6"/>
      <c r="W218" s="6"/>
      <c r="X218" s="6"/>
      <c r="Y218" s="6"/>
      <c r="Z218" s="6"/>
      <c r="AA218" s="6"/>
    </row>
    <row r="219" spans="1:27" s="7" customFormat="1">
      <c r="A219" s="17">
        <v>950</v>
      </c>
      <c r="B219" s="18" t="s">
        <v>77</v>
      </c>
      <c r="C219" s="15">
        <v>0</v>
      </c>
      <c r="D219" s="15">
        <v>0</v>
      </c>
      <c r="E219" s="15">
        <v>0</v>
      </c>
      <c r="F219" s="57"/>
      <c r="G219" s="21"/>
      <c r="H219" s="50"/>
      <c r="I219" s="6"/>
      <c r="J219" s="6"/>
      <c r="K219" s="6"/>
      <c r="L219" s="6"/>
      <c r="M219" s="6"/>
      <c r="N219" s="6"/>
      <c r="O219" s="6"/>
      <c r="P219" s="6"/>
      <c r="Q219" s="6"/>
      <c r="R219" s="6"/>
      <c r="S219" s="6"/>
      <c r="T219" s="6"/>
      <c r="U219" s="6"/>
      <c r="V219" s="6"/>
      <c r="W219" s="6"/>
      <c r="X219" s="6"/>
      <c r="Y219" s="6"/>
      <c r="Z219" s="6"/>
      <c r="AA219" s="6"/>
    </row>
    <row r="220" spans="1:27" s="7" customFormat="1">
      <c r="A220" s="17">
        <v>951</v>
      </c>
      <c r="B220" s="18" t="s">
        <v>81</v>
      </c>
      <c r="C220" s="15">
        <v>0</v>
      </c>
      <c r="D220" s="15">
        <v>0</v>
      </c>
      <c r="E220" s="15">
        <v>0</v>
      </c>
      <c r="F220" s="57"/>
      <c r="G220" s="21"/>
      <c r="H220" s="50"/>
      <c r="I220" s="6"/>
      <c r="J220" s="6"/>
      <c r="K220" s="6"/>
      <c r="L220" s="6"/>
      <c r="M220" s="6"/>
      <c r="N220" s="6"/>
      <c r="O220" s="6"/>
      <c r="P220" s="6"/>
      <c r="Q220" s="6"/>
      <c r="R220" s="6"/>
      <c r="S220" s="6"/>
      <c r="T220" s="6"/>
      <c r="U220" s="6"/>
      <c r="V220" s="6"/>
      <c r="W220" s="6"/>
      <c r="X220" s="6"/>
      <c r="Y220" s="6"/>
      <c r="Z220" s="6"/>
      <c r="AA220" s="6"/>
    </row>
    <row r="221" spans="1:27" s="7" customFormat="1">
      <c r="A221" s="17">
        <v>952</v>
      </c>
      <c r="B221" s="18" t="s">
        <v>26</v>
      </c>
      <c r="C221" s="15">
        <v>0</v>
      </c>
      <c r="D221" s="15">
        <v>0</v>
      </c>
      <c r="E221" s="15">
        <v>0</v>
      </c>
      <c r="F221" s="57"/>
      <c r="G221" s="21"/>
      <c r="H221" s="50"/>
      <c r="I221" s="6"/>
      <c r="J221" s="6"/>
      <c r="K221" s="6"/>
      <c r="L221" s="6"/>
      <c r="M221" s="6"/>
      <c r="N221" s="6"/>
      <c r="O221" s="6"/>
      <c r="P221" s="6"/>
      <c r="Q221" s="6"/>
      <c r="R221" s="6"/>
      <c r="S221" s="6"/>
      <c r="T221" s="6"/>
      <c r="U221" s="6"/>
      <c r="V221" s="6"/>
      <c r="W221" s="6"/>
      <c r="X221" s="6"/>
      <c r="Y221" s="6"/>
      <c r="Z221" s="6"/>
      <c r="AA221" s="6"/>
    </row>
    <row r="222" spans="1:27" s="7" customFormat="1">
      <c r="A222" s="17">
        <v>953</v>
      </c>
      <c r="B222" s="18" t="s">
        <v>30</v>
      </c>
      <c r="C222" s="15">
        <v>3981.5</v>
      </c>
      <c r="D222" s="15">
        <v>46.5</v>
      </c>
      <c r="E222" s="15">
        <f>D222/C222*100</f>
        <v>1.1679015446439784</v>
      </c>
      <c r="F222" s="57"/>
      <c r="G222" s="21"/>
      <c r="H222" s="50"/>
      <c r="I222" s="6"/>
      <c r="J222" s="6"/>
      <c r="K222" s="6"/>
      <c r="L222" s="6"/>
      <c r="M222" s="6"/>
      <c r="N222" s="6"/>
      <c r="O222" s="6"/>
      <c r="P222" s="6"/>
      <c r="Q222" s="6"/>
      <c r="R222" s="6"/>
      <c r="S222" s="6"/>
      <c r="T222" s="6"/>
      <c r="U222" s="6"/>
      <c r="V222" s="6"/>
      <c r="W222" s="6"/>
      <c r="X222" s="6"/>
      <c r="Y222" s="6"/>
      <c r="Z222" s="6"/>
      <c r="AA222" s="6"/>
    </row>
    <row r="223" spans="1:27" s="7" customFormat="1">
      <c r="A223" s="17">
        <v>954</v>
      </c>
      <c r="B223" s="18" t="s">
        <v>79</v>
      </c>
      <c r="C223" s="15">
        <v>0</v>
      </c>
      <c r="D223" s="15">
        <v>1199</v>
      </c>
      <c r="E223" s="15">
        <v>0</v>
      </c>
      <c r="F223" s="58"/>
      <c r="G223" s="21"/>
      <c r="H223" s="13" t="s">
        <v>68</v>
      </c>
      <c r="I223" s="6"/>
      <c r="J223" s="6"/>
      <c r="K223" s="6"/>
      <c r="L223" s="6"/>
      <c r="M223" s="6"/>
      <c r="N223" s="6"/>
      <c r="O223" s="6"/>
      <c r="P223" s="6"/>
      <c r="Q223" s="6"/>
      <c r="R223" s="6"/>
      <c r="S223" s="6"/>
      <c r="T223" s="6"/>
      <c r="U223" s="6"/>
      <c r="V223" s="6"/>
      <c r="W223" s="6"/>
      <c r="X223" s="6"/>
      <c r="Y223" s="6"/>
      <c r="Z223" s="6"/>
      <c r="AA223" s="6"/>
    </row>
    <row r="224" spans="1:27" s="7" customFormat="1">
      <c r="A224" s="17">
        <v>979</v>
      </c>
      <c r="B224" s="59" t="s">
        <v>82</v>
      </c>
      <c r="C224" s="60"/>
      <c r="D224" s="60"/>
      <c r="E224" s="60"/>
      <c r="F224" s="60"/>
      <c r="G224" s="61"/>
      <c r="H224" s="13"/>
      <c r="I224" s="6"/>
      <c r="J224" s="6"/>
      <c r="K224" s="6"/>
      <c r="L224" s="6"/>
      <c r="M224" s="6"/>
      <c r="N224" s="6"/>
      <c r="O224" s="6"/>
      <c r="P224" s="6"/>
      <c r="Q224" s="6"/>
      <c r="R224" s="6"/>
      <c r="S224" s="6"/>
      <c r="T224" s="6"/>
      <c r="U224" s="6"/>
      <c r="V224" s="6"/>
      <c r="W224" s="6"/>
      <c r="X224" s="6"/>
      <c r="Y224" s="6"/>
      <c r="Z224" s="6"/>
      <c r="AA224" s="6"/>
    </row>
    <row r="225" spans="1:27" s="7" customFormat="1" ht="47.25">
      <c r="A225" s="17">
        <v>980</v>
      </c>
      <c r="B225" s="18" t="s">
        <v>83</v>
      </c>
      <c r="C225" s="19">
        <f>SUM(C226:C230)-C228</f>
        <v>12775</v>
      </c>
      <c r="D225" s="19">
        <f>SUM(D226:D230)-D228</f>
        <v>0</v>
      </c>
      <c r="E225" s="19">
        <f>D225/C225*100</f>
        <v>0</v>
      </c>
      <c r="F225" s="19"/>
      <c r="G225" s="21"/>
      <c r="H225" s="13"/>
      <c r="I225" s="6"/>
      <c r="J225" s="6"/>
      <c r="K225" s="6"/>
      <c r="L225" s="6"/>
      <c r="M225" s="6"/>
      <c r="N225" s="6"/>
      <c r="O225" s="6"/>
      <c r="P225" s="6"/>
      <c r="Q225" s="6"/>
      <c r="R225" s="6"/>
      <c r="S225" s="6"/>
      <c r="T225" s="6"/>
      <c r="U225" s="6"/>
      <c r="V225" s="6"/>
      <c r="W225" s="6"/>
      <c r="X225" s="6"/>
      <c r="Y225" s="6"/>
      <c r="Z225" s="6"/>
      <c r="AA225" s="6"/>
    </row>
    <row r="226" spans="1:27" s="7" customFormat="1">
      <c r="A226" s="17">
        <v>981</v>
      </c>
      <c r="B226" s="18" t="s">
        <v>77</v>
      </c>
      <c r="C226" s="15">
        <f t="shared" ref="C226:D230" si="7">C232+C238</f>
        <v>0</v>
      </c>
      <c r="D226" s="15">
        <f t="shared" si="7"/>
        <v>0</v>
      </c>
      <c r="E226" s="19">
        <v>0</v>
      </c>
      <c r="F226" s="15"/>
      <c r="G226" s="21"/>
      <c r="H226" s="13"/>
      <c r="I226" s="6"/>
      <c r="J226" s="6"/>
      <c r="K226" s="6"/>
      <c r="L226" s="6"/>
      <c r="M226" s="6"/>
      <c r="N226" s="6"/>
      <c r="O226" s="6"/>
      <c r="P226" s="6"/>
      <c r="Q226" s="6"/>
      <c r="R226" s="6"/>
      <c r="S226" s="6"/>
      <c r="T226" s="6"/>
      <c r="U226" s="6"/>
      <c r="V226" s="6"/>
      <c r="W226" s="6"/>
      <c r="X226" s="6"/>
      <c r="Y226" s="6"/>
      <c r="Z226" s="6"/>
      <c r="AA226" s="6"/>
    </row>
    <row r="227" spans="1:27" s="7" customFormat="1">
      <c r="A227" s="17">
        <v>982</v>
      </c>
      <c r="B227" s="18" t="s">
        <v>61</v>
      </c>
      <c r="C227" s="15">
        <f t="shared" si="7"/>
        <v>0</v>
      </c>
      <c r="D227" s="15">
        <f t="shared" si="7"/>
        <v>0</v>
      </c>
      <c r="E227" s="19">
        <v>0</v>
      </c>
      <c r="F227" s="15"/>
      <c r="G227" s="21"/>
      <c r="H227" s="13"/>
      <c r="I227" s="6"/>
      <c r="J227" s="6"/>
      <c r="K227" s="6"/>
      <c r="L227" s="6"/>
      <c r="M227" s="6"/>
      <c r="N227" s="6"/>
      <c r="O227" s="6"/>
      <c r="P227" s="6"/>
      <c r="Q227" s="6"/>
      <c r="R227" s="6"/>
      <c r="S227" s="6"/>
      <c r="T227" s="6"/>
      <c r="U227" s="6"/>
      <c r="V227" s="6"/>
      <c r="W227" s="6"/>
      <c r="X227" s="6"/>
      <c r="Y227" s="6"/>
      <c r="Z227" s="6"/>
      <c r="AA227" s="6"/>
    </row>
    <row r="228" spans="1:27" s="7" customFormat="1">
      <c r="A228" s="17">
        <v>983</v>
      </c>
      <c r="B228" s="18" t="s">
        <v>26</v>
      </c>
      <c r="C228" s="15">
        <f t="shared" si="7"/>
        <v>0</v>
      </c>
      <c r="D228" s="15">
        <f t="shared" si="7"/>
        <v>0</v>
      </c>
      <c r="E228" s="19">
        <v>0</v>
      </c>
      <c r="F228" s="15"/>
      <c r="G228" s="21"/>
      <c r="H228" s="13"/>
      <c r="I228" s="6"/>
      <c r="J228" s="6"/>
      <c r="K228" s="6"/>
      <c r="L228" s="6"/>
      <c r="M228" s="6"/>
      <c r="N228" s="6"/>
      <c r="O228" s="6"/>
      <c r="P228" s="6"/>
      <c r="Q228" s="6"/>
      <c r="R228" s="6"/>
      <c r="S228" s="6"/>
      <c r="T228" s="6"/>
      <c r="U228" s="6"/>
      <c r="V228" s="6"/>
      <c r="W228" s="6"/>
      <c r="X228" s="6"/>
      <c r="Y228" s="6"/>
      <c r="Z228" s="6"/>
      <c r="AA228" s="6"/>
    </row>
    <row r="229" spans="1:27" s="7" customFormat="1">
      <c r="A229" s="17">
        <v>984</v>
      </c>
      <c r="B229" s="18" t="s">
        <v>30</v>
      </c>
      <c r="C229" s="15">
        <f t="shared" si="7"/>
        <v>12775</v>
      </c>
      <c r="D229" s="15">
        <f t="shared" si="7"/>
        <v>0</v>
      </c>
      <c r="E229" s="19">
        <f>D229/C229*100</f>
        <v>0</v>
      </c>
      <c r="F229" s="15"/>
      <c r="G229" s="21"/>
      <c r="H229" s="13"/>
      <c r="I229" s="6"/>
      <c r="J229" s="6"/>
      <c r="K229" s="6"/>
      <c r="L229" s="6"/>
      <c r="M229" s="6"/>
      <c r="N229" s="6"/>
      <c r="O229" s="6"/>
      <c r="P229" s="6"/>
      <c r="Q229" s="6"/>
      <c r="R229" s="6"/>
      <c r="S229" s="6"/>
      <c r="T229" s="6"/>
      <c r="U229" s="6"/>
      <c r="V229" s="6"/>
      <c r="W229" s="6"/>
      <c r="X229" s="6"/>
      <c r="Y229" s="6"/>
      <c r="Z229" s="6"/>
      <c r="AA229" s="6"/>
    </row>
    <row r="230" spans="1:27" s="7" customFormat="1">
      <c r="A230" s="17">
        <v>985</v>
      </c>
      <c r="B230" s="18" t="s">
        <v>79</v>
      </c>
      <c r="C230" s="15">
        <f t="shared" si="7"/>
        <v>0</v>
      </c>
      <c r="D230" s="15">
        <f t="shared" si="7"/>
        <v>0</v>
      </c>
      <c r="E230" s="19">
        <v>0</v>
      </c>
      <c r="F230" s="15"/>
      <c r="G230" s="21"/>
      <c r="H230" s="13"/>
      <c r="I230" s="6"/>
      <c r="J230" s="6"/>
      <c r="K230" s="6"/>
      <c r="L230" s="6"/>
      <c r="M230" s="6"/>
      <c r="N230" s="6"/>
      <c r="O230" s="6"/>
      <c r="P230" s="6"/>
      <c r="Q230" s="6"/>
      <c r="R230" s="6"/>
      <c r="S230" s="6"/>
      <c r="T230" s="6"/>
      <c r="U230" s="6"/>
      <c r="V230" s="6"/>
      <c r="W230" s="6"/>
      <c r="X230" s="6"/>
      <c r="Y230" s="6"/>
      <c r="Z230" s="6"/>
      <c r="AA230" s="6"/>
    </row>
    <row r="231" spans="1:27" s="7" customFormat="1" ht="63">
      <c r="A231" s="17">
        <v>986</v>
      </c>
      <c r="B231" s="18" t="s">
        <v>84</v>
      </c>
      <c r="C231" s="19">
        <f>SUM(C232:C236)-C234</f>
        <v>2575</v>
      </c>
      <c r="D231" s="19">
        <f>SUM(D232:D236)-D234</f>
        <v>0</v>
      </c>
      <c r="E231" s="19">
        <v>0</v>
      </c>
      <c r="F231" s="47" t="s">
        <v>32</v>
      </c>
      <c r="G231" s="21">
        <v>27</v>
      </c>
      <c r="H231" s="62" t="s">
        <v>85</v>
      </c>
      <c r="I231" s="6"/>
      <c r="J231" s="6"/>
      <c r="K231" s="6"/>
      <c r="L231" s="6"/>
      <c r="M231" s="6"/>
      <c r="N231" s="6"/>
      <c r="O231" s="6"/>
      <c r="P231" s="6"/>
      <c r="Q231" s="6"/>
      <c r="R231" s="6"/>
      <c r="S231" s="6"/>
      <c r="T231" s="6"/>
      <c r="U231" s="6"/>
      <c r="V231" s="6"/>
      <c r="W231" s="6"/>
      <c r="X231" s="6"/>
      <c r="Y231" s="6"/>
      <c r="Z231" s="6"/>
      <c r="AA231" s="6"/>
    </row>
    <row r="232" spans="1:27" s="7" customFormat="1">
      <c r="A232" s="17">
        <v>987</v>
      </c>
      <c r="B232" s="18" t="s">
        <v>53</v>
      </c>
      <c r="C232" s="19">
        <v>0</v>
      </c>
      <c r="D232" s="19">
        <v>0</v>
      </c>
      <c r="E232" s="19">
        <v>0</v>
      </c>
      <c r="F232" s="48"/>
      <c r="G232" s="21"/>
      <c r="H232" s="62"/>
      <c r="I232" s="6"/>
      <c r="J232" s="6"/>
      <c r="K232" s="6"/>
      <c r="L232" s="6"/>
      <c r="M232" s="6"/>
      <c r="N232" s="6"/>
      <c r="O232" s="6"/>
      <c r="P232" s="6"/>
      <c r="Q232" s="6"/>
      <c r="R232" s="6"/>
      <c r="S232" s="6"/>
      <c r="T232" s="6"/>
      <c r="U232" s="6"/>
      <c r="V232" s="6"/>
      <c r="W232" s="6"/>
      <c r="X232" s="6"/>
      <c r="Y232" s="6"/>
      <c r="Z232" s="6"/>
      <c r="AA232" s="6"/>
    </row>
    <row r="233" spans="1:27" s="7" customFormat="1" ht="18.75">
      <c r="A233" s="17">
        <v>988</v>
      </c>
      <c r="B233" s="18" t="s">
        <v>41</v>
      </c>
      <c r="C233" s="15">
        <v>0</v>
      </c>
      <c r="D233" s="15">
        <v>0</v>
      </c>
      <c r="E233" s="15">
        <v>0</v>
      </c>
      <c r="F233" s="48"/>
      <c r="G233" s="21"/>
      <c r="H233" s="62"/>
      <c r="I233" s="6"/>
      <c r="J233" s="6"/>
      <c r="K233" s="6"/>
      <c r="L233" s="6"/>
      <c r="M233" s="6"/>
      <c r="N233" s="6"/>
      <c r="O233" s="6"/>
      <c r="P233" s="6"/>
      <c r="Q233" s="6"/>
      <c r="R233" s="6"/>
      <c r="S233" s="6"/>
      <c r="T233" s="6"/>
      <c r="U233" s="6"/>
      <c r="V233" s="6"/>
      <c r="W233" s="6"/>
      <c r="X233" s="6"/>
      <c r="Y233" s="6"/>
      <c r="Z233" s="6"/>
      <c r="AA233" s="6"/>
    </row>
    <row r="234" spans="1:27" s="7" customFormat="1">
      <c r="A234" s="17">
        <v>989</v>
      </c>
      <c r="B234" s="18" t="s">
        <v>26</v>
      </c>
      <c r="C234" s="15">
        <v>0</v>
      </c>
      <c r="D234" s="15">
        <v>0</v>
      </c>
      <c r="E234" s="15">
        <v>0</v>
      </c>
      <c r="F234" s="48"/>
      <c r="G234" s="21"/>
      <c r="H234" s="62"/>
      <c r="I234" s="6"/>
      <c r="J234" s="6"/>
      <c r="K234" s="6"/>
      <c r="L234" s="6"/>
      <c r="M234" s="6"/>
      <c r="N234" s="6"/>
      <c r="O234" s="6"/>
      <c r="P234" s="6"/>
      <c r="Q234" s="6"/>
      <c r="R234" s="6"/>
      <c r="S234" s="6"/>
      <c r="T234" s="6"/>
      <c r="U234" s="6"/>
      <c r="V234" s="6"/>
      <c r="W234" s="6"/>
      <c r="X234" s="6"/>
      <c r="Y234" s="6"/>
      <c r="Z234" s="6"/>
      <c r="AA234" s="6"/>
    </row>
    <row r="235" spans="1:27" s="7" customFormat="1">
      <c r="A235" s="17">
        <v>990</v>
      </c>
      <c r="B235" s="18" t="s">
        <v>27</v>
      </c>
      <c r="C235" s="15">
        <v>2575</v>
      </c>
      <c r="D235" s="15">
        <v>0</v>
      </c>
      <c r="E235" s="15">
        <v>0</v>
      </c>
      <c r="F235" s="48"/>
      <c r="G235" s="21"/>
      <c r="H235" s="62"/>
      <c r="I235" s="6"/>
      <c r="J235" s="6"/>
      <c r="K235" s="6"/>
      <c r="L235" s="6"/>
      <c r="M235" s="6"/>
      <c r="N235" s="6"/>
      <c r="O235" s="6"/>
      <c r="P235" s="6"/>
      <c r="Q235" s="6"/>
      <c r="R235" s="6"/>
      <c r="S235" s="6"/>
      <c r="T235" s="6"/>
      <c r="U235" s="6"/>
      <c r="V235" s="6"/>
      <c r="W235" s="6"/>
      <c r="X235" s="6"/>
      <c r="Y235" s="6"/>
      <c r="Z235" s="6"/>
      <c r="AA235" s="6"/>
    </row>
    <row r="236" spans="1:27" s="7" customFormat="1">
      <c r="A236" s="17">
        <v>991</v>
      </c>
      <c r="B236" s="18" t="s">
        <v>15</v>
      </c>
      <c r="C236" s="15">
        <v>0</v>
      </c>
      <c r="D236" s="15">
        <v>0</v>
      </c>
      <c r="E236" s="15">
        <v>0</v>
      </c>
      <c r="F236" s="49"/>
      <c r="G236" s="21"/>
      <c r="H236" s="62"/>
      <c r="I236" s="6"/>
      <c r="J236" s="6"/>
      <c r="K236" s="6"/>
      <c r="L236" s="6"/>
      <c r="M236" s="6"/>
      <c r="N236" s="6"/>
      <c r="O236" s="6"/>
      <c r="P236" s="6"/>
      <c r="Q236" s="6"/>
      <c r="R236" s="6"/>
      <c r="S236" s="6"/>
      <c r="T236" s="6"/>
      <c r="U236" s="6"/>
      <c r="V236" s="6"/>
      <c r="W236" s="6"/>
      <c r="X236" s="6"/>
      <c r="Y236" s="6"/>
      <c r="Z236" s="6"/>
      <c r="AA236" s="6"/>
    </row>
    <row r="237" spans="1:27" s="7" customFormat="1" ht="64.5" customHeight="1">
      <c r="A237" s="17">
        <v>992</v>
      </c>
      <c r="B237" s="18" t="s">
        <v>86</v>
      </c>
      <c r="C237" s="19">
        <f>SUM(C238:C242)-C240</f>
        <v>10200</v>
      </c>
      <c r="D237" s="19">
        <f>SUM(D238:D242)-D240</f>
        <v>0</v>
      </c>
      <c r="E237" s="19">
        <f>D237/C237*100</f>
        <v>0</v>
      </c>
      <c r="F237" s="47" t="s">
        <v>157</v>
      </c>
      <c r="G237" s="21">
        <v>27</v>
      </c>
      <c r="H237" s="62" t="s">
        <v>85</v>
      </c>
      <c r="I237" s="6"/>
      <c r="J237" s="6"/>
      <c r="K237" s="6"/>
      <c r="L237" s="6"/>
      <c r="M237" s="6"/>
      <c r="N237" s="6"/>
      <c r="O237" s="6"/>
      <c r="P237" s="6"/>
      <c r="Q237" s="6"/>
      <c r="R237" s="6"/>
      <c r="S237" s="6"/>
      <c r="T237" s="6"/>
      <c r="U237" s="6"/>
      <c r="V237" s="6"/>
      <c r="W237" s="6"/>
      <c r="X237" s="6"/>
      <c r="Y237" s="6"/>
      <c r="Z237" s="6"/>
      <c r="AA237" s="6"/>
    </row>
    <row r="238" spans="1:27" s="7" customFormat="1">
      <c r="A238" s="17">
        <v>993</v>
      </c>
      <c r="B238" s="18" t="s">
        <v>53</v>
      </c>
      <c r="C238" s="19">
        <v>0</v>
      </c>
      <c r="D238" s="19">
        <v>0</v>
      </c>
      <c r="E238" s="19">
        <v>0</v>
      </c>
      <c r="F238" s="48"/>
      <c r="G238" s="21"/>
      <c r="H238" s="62"/>
      <c r="I238" s="6"/>
      <c r="J238" s="6"/>
      <c r="K238" s="6"/>
      <c r="L238" s="6"/>
      <c r="M238" s="6"/>
      <c r="N238" s="6"/>
      <c r="O238" s="6"/>
      <c r="P238" s="6"/>
      <c r="Q238" s="6"/>
      <c r="R238" s="6"/>
      <c r="S238" s="6"/>
      <c r="T238" s="6"/>
      <c r="U238" s="6"/>
      <c r="V238" s="6"/>
      <c r="W238" s="6"/>
      <c r="X238" s="6"/>
      <c r="Y238" s="6"/>
      <c r="Z238" s="6"/>
      <c r="AA238" s="6"/>
    </row>
    <row r="239" spans="1:27" s="7" customFormat="1" ht="18.75">
      <c r="A239" s="17">
        <v>994</v>
      </c>
      <c r="B239" s="18" t="s">
        <v>87</v>
      </c>
      <c r="C239" s="15">
        <v>0</v>
      </c>
      <c r="D239" s="15">
        <v>0</v>
      </c>
      <c r="E239" s="15">
        <v>0</v>
      </c>
      <c r="F239" s="48"/>
      <c r="G239" s="21"/>
      <c r="H239" s="62"/>
      <c r="I239" s="6"/>
      <c r="J239" s="6"/>
      <c r="K239" s="6"/>
      <c r="L239" s="6"/>
      <c r="M239" s="6"/>
      <c r="N239" s="6"/>
      <c r="O239" s="6"/>
      <c r="P239" s="6"/>
      <c r="Q239" s="6"/>
      <c r="R239" s="6"/>
      <c r="S239" s="6"/>
      <c r="T239" s="6"/>
      <c r="U239" s="6"/>
      <c r="V239" s="6"/>
      <c r="W239" s="6"/>
      <c r="X239" s="6"/>
      <c r="Y239" s="6"/>
      <c r="Z239" s="6"/>
      <c r="AA239" s="6"/>
    </row>
    <row r="240" spans="1:27" s="7" customFormat="1">
      <c r="A240" s="17">
        <v>995</v>
      </c>
      <c r="B240" s="18" t="s">
        <v>26</v>
      </c>
      <c r="C240" s="15">
        <v>0</v>
      </c>
      <c r="D240" s="15">
        <v>0</v>
      </c>
      <c r="E240" s="15">
        <v>0</v>
      </c>
      <c r="F240" s="48"/>
      <c r="G240" s="21"/>
      <c r="H240" s="62"/>
      <c r="I240" s="6"/>
      <c r="J240" s="6"/>
      <c r="K240" s="6"/>
      <c r="L240" s="6"/>
      <c r="M240" s="6"/>
      <c r="N240" s="6"/>
      <c r="O240" s="6"/>
      <c r="P240" s="6"/>
      <c r="Q240" s="6"/>
      <c r="R240" s="6"/>
      <c r="S240" s="6"/>
      <c r="T240" s="6"/>
      <c r="U240" s="6"/>
      <c r="V240" s="6"/>
      <c r="W240" s="6"/>
      <c r="X240" s="6"/>
      <c r="Y240" s="6"/>
      <c r="Z240" s="6"/>
      <c r="AA240" s="6"/>
    </row>
    <row r="241" spans="1:27" s="7" customFormat="1">
      <c r="A241" s="26">
        <v>996</v>
      </c>
      <c r="B241" s="18" t="s">
        <v>27</v>
      </c>
      <c r="C241" s="15">
        <v>10200</v>
      </c>
      <c r="D241" s="15">
        <v>0</v>
      </c>
      <c r="E241" s="15">
        <f>D241/C241*100</f>
        <v>0</v>
      </c>
      <c r="F241" s="48"/>
      <c r="G241" s="21"/>
      <c r="H241" s="62"/>
      <c r="I241" s="6"/>
      <c r="J241" s="6"/>
      <c r="K241" s="6"/>
      <c r="L241" s="6"/>
      <c r="M241" s="6"/>
      <c r="N241" s="6"/>
      <c r="O241" s="6"/>
      <c r="P241" s="6"/>
      <c r="Q241" s="6"/>
      <c r="R241" s="6"/>
      <c r="S241" s="6"/>
      <c r="T241" s="6"/>
      <c r="U241" s="6"/>
      <c r="V241" s="6"/>
      <c r="W241" s="6"/>
      <c r="X241" s="6"/>
      <c r="Y241" s="6"/>
      <c r="Z241" s="6"/>
      <c r="AA241" s="6"/>
    </row>
    <row r="242" spans="1:27" s="7" customFormat="1">
      <c r="A242" s="17">
        <v>997</v>
      </c>
      <c r="B242" s="18" t="s">
        <v>15</v>
      </c>
      <c r="C242" s="15">
        <v>0</v>
      </c>
      <c r="D242" s="15">
        <v>0</v>
      </c>
      <c r="E242" s="15"/>
      <c r="F242" s="49"/>
      <c r="G242" s="21"/>
      <c r="H242" s="62"/>
      <c r="I242" s="6"/>
      <c r="J242" s="6"/>
      <c r="K242" s="6"/>
      <c r="L242" s="6"/>
      <c r="M242" s="6"/>
      <c r="N242" s="6"/>
      <c r="O242" s="6"/>
      <c r="P242" s="6"/>
      <c r="Q242" s="6"/>
      <c r="R242" s="6"/>
      <c r="S242" s="6"/>
      <c r="T242" s="6"/>
      <c r="U242" s="6"/>
      <c r="V242" s="6"/>
      <c r="W242" s="6"/>
      <c r="X242" s="6"/>
      <c r="Y242" s="6"/>
      <c r="Z242" s="6"/>
      <c r="AA242" s="6"/>
    </row>
    <row r="243" spans="1:27" s="7" customFormat="1" ht="17.25" customHeight="1">
      <c r="A243" s="17">
        <v>998</v>
      </c>
      <c r="B243" s="55" t="s">
        <v>88</v>
      </c>
      <c r="C243" s="55"/>
      <c r="D243" s="55"/>
      <c r="E243" s="55"/>
      <c r="F243" s="55"/>
      <c r="G243" s="55"/>
      <c r="H243" s="13"/>
      <c r="I243" s="6"/>
      <c r="J243" s="6"/>
      <c r="K243" s="6"/>
      <c r="L243" s="6"/>
      <c r="M243" s="6"/>
      <c r="N243" s="6"/>
      <c r="O243" s="6"/>
      <c r="P243" s="6"/>
      <c r="Q243" s="6"/>
      <c r="R243" s="6"/>
      <c r="S243" s="6"/>
      <c r="T243" s="6"/>
      <c r="U243" s="6"/>
      <c r="V243" s="6"/>
      <c r="W243" s="6"/>
      <c r="X243" s="6"/>
      <c r="Y243" s="6"/>
      <c r="Z243" s="6"/>
      <c r="AA243" s="6"/>
    </row>
    <row r="244" spans="1:27" s="22" customFormat="1" ht="47.25">
      <c r="A244" s="17">
        <v>999</v>
      </c>
      <c r="B244" s="18" t="s">
        <v>89</v>
      </c>
      <c r="C244" s="19">
        <f>SUM(C245:C249)-C247</f>
        <v>622214.19999999995</v>
      </c>
      <c r="D244" s="19">
        <f>SUM(D245:D249)-D247</f>
        <v>69581.549999999988</v>
      </c>
      <c r="E244" s="19">
        <f>D244/C244*100</f>
        <v>11.182893286588444</v>
      </c>
      <c r="F244" s="19"/>
      <c r="G244" s="21"/>
      <c r="H244" s="13"/>
      <c r="I244" s="6"/>
      <c r="J244" s="6"/>
      <c r="K244" s="6"/>
      <c r="L244" s="6"/>
      <c r="M244" s="6"/>
      <c r="N244" s="6"/>
      <c r="O244" s="6"/>
      <c r="P244" s="6"/>
      <c r="Q244" s="6"/>
      <c r="R244" s="6"/>
      <c r="S244" s="6"/>
      <c r="T244" s="6"/>
      <c r="U244" s="6"/>
      <c r="V244" s="6"/>
      <c r="W244" s="6"/>
      <c r="X244" s="6"/>
      <c r="Y244" s="6"/>
      <c r="Z244" s="6"/>
      <c r="AA244" s="6"/>
    </row>
    <row r="245" spans="1:27" s="7" customFormat="1">
      <c r="A245" s="17">
        <v>1000</v>
      </c>
      <c r="B245" s="18" t="s">
        <v>53</v>
      </c>
      <c r="C245" s="19">
        <f t="shared" ref="C245:D249" si="8">C251+C257+C263+C269+C275+C281+C287+C293+C299+C305+C311+C317</f>
        <v>0</v>
      </c>
      <c r="D245" s="19">
        <f t="shared" si="8"/>
        <v>0</v>
      </c>
      <c r="E245" s="19">
        <v>0</v>
      </c>
      <c r="F245" s="19"/>
      <c r="G245" s="21"/>
      <c r="H245" s="13"/>
      <c r="I245" s="6"/>
      <c r="J245" s="6"/>
      <c r="K245" s="6"/>
      <c r="L245" s="6"/>
      <c r="M245" s="6"/>
      <c r="N245" s="6"/>
      <c r="O245" s="6"/>
      <c r="P245" s="6"/>
      <c r="Q245" s="6"/>
      <c r="R245" s="6"/>
      <c r="S245" s="6"/>
      <c r="T245" s="6"/>
      <c r="U245" s="6"/>
      <c r="V245" s="6"/>
      <c r="W245" s="6"/>
      <c r="X245" s="6"/>
      <c r="Y245" s="6"/>
      <c r="Z245" s="6"/>
      <c r="AA245" s="6"/>
    </row>
    <row r="246" spans="1:27" s="7" customFormat="1">
      <c r="A246" s="17">
        <v>1001</v>
      </c>
      <c r="B246" s="18" t="s">
        <v>54</v>
      </c>
      <c r="C246" s="19">
        <f t="shared" si="8"/>
        <v>343516.1</v>
      </c>
      <c r="D246" s="19">
        <f t="shared" si="8"/>
        <v>8141.24</v>
      </c>
      <c r="E246" s="19">
        <f>D246/C246*100</f>
        <v>2.3699733433163686</v>
      </c>
      <c r="F246" s="19"/>
      <c r="G246" s="21"/>
      <c r="H246" s="13"/>
      <c r="I246" s="6"/>
      <c r="J246" s="6"/>
      <c r="K246" s="6"/>
      <c r="L246" s="6"/>
      <c r="M246" s="6"/>
      <c r="N246" s="6"/>
      <c r="O246" s="6"/>
      <c r="P246" s="6"/>
      <c r="Q246" s="6"/>
      <c r="R246" s="6"/>
      <c r="S246" s="6"/>
      <c r="T246" s="6"/>
      <c r="U246" s="6"/>
      <c r="V246" s="6"/>
      <c r="W246" s="6"/>
      <c r="X246" s="6"/>
      <c r="Y246" s="6"/>
      <c r="Z246" s="6"/>
      <c r="AA246" s="6"/>
    </row>
    <row r="247" spans="1:27" s="7" customFormat="1">
      <c r="A247" s="17">
        <v>1002</v>
      </c>
      <c r="B247" s="18" t="s">
        <v>26</v>
      </c>
      <c r="C247" s="19">
        <f t="shared" si="8"/>
        <v>343516.1</v>
      </c>
      <c r="D247" s="19">
        <f t="shared" si="8"/>
        <v>8141.24</v>
      </c>
      <c r="E247" s="19">
        <f>D247/C247*100</f>
        <v>2.3699733433163686</v>
      </c>
      <c r="F247" s="19"/>
      <c r="G247" s="21"/>
      <c r="H247" s="13"/>
      <c r="I247" s="6"/>
      <c r="J247" s="6"/>
      <c r="K247" s="6"/>
      <c r="L247" s="6"/>
      <c r="M247" s="6"/>
      <c r="N247" s="6"/>
      <c r="O247" s="6"/>
      <c r="P247" s="6"/>
      <c r="Q247" s="6"/>
      <c r="R247" s="6"/>
      <c r="S247" s="6"/>
      <c r="T247" s="6"/>
      <c r="U247" s="6"/>
      <c r="V247" s="6"/>
      <c r="W247" s="6"/>
      <c r="X247" s="6"/>
      <c r="Y247" s="6"/>
      <c r="Z247" s="6"/>
      <c r="AA247" s="6"/>
    </row>
    <row r="248" spans="1:27" s="7" customFormat="1">
      <c r="A248" s="17">
        <v>1003</v>
      </c>
      <c r="B248" s="18" t="s">
        <v>30</v>
      </c>
      <c r="C248" s="19">
        <f t="shared" si="8"/>
        <v>126558.70000000001</v>
      </c>
      <c r="D248" s="19">
        <f t="shared" si="8"/>
        <v>61440.31</v>
      </c>
      <c r="E248" s="19">
        <f>D248/C248*100</f>
        <v>48.546887728777236</v>
      </c>
      <c r="F248" s="19"/>
      <c r="G248" s="21"/>
      <c r="H248" s="13"/>
      <c r="I248" s="6"/>
      <c r="J248" s="6"/>
      <c r="K248" s="6"/>
      <c r="L248" s="6"/>
      <c r="M248" s="6"/>
      <c r="N248" s="6"/>
      <c r="O248" s="6"/>
      <c r="P248" s="6"/>
      <c r="Q248" s="6"/>
      <c r="R248" s="6"/>
      <c r="S248" s="6"/>
      <c r="T248" s="6"/>
      <c r="U248" s="6"/>
      <c r="V248" s="6"/>
      <c r="W248" s="6"/>
      <c r="X248" s="6"/>
      <c r="Y248" s="6"/>
      <c r="Z248" s="6"/>
      <c r="AA248" s="6"/>
    </row>
    <row r="249" spans="1:27" s="7" customFormat="1">
      <c r="A249" s="17">
        <v>1004</v>
      </c>
      <c r="B249" s="18" t="s">
        <v>15</v>
      </c>
      <c r="C249" s="19">
        <f t="shared" si="8"/>
        <v>152139.4</v>
      </c>
      <c r="D249" s="19">
        <f t="shared" si="8"/>
        <v>0</v>
      </c>
      <c r="E249" s="19">
        <f>D249/C249*100</f>
        <v>0</v>
      </c>
      <c r="F249" s="19"/>
      <c r="G249" s="21"/>
      <c r="H249" s="13"/>
      <c r="I249" s="6"/>
      <c r="J249" s="6"/>
      <c r="K249" s="6"/>
      <c r="L249" s="6"/>
      <c r="M249" s="6"/>
      <c r="N249" s="6"/>
      <c r="O249" s="6"/>
      <c r="P249" s="6"/>
      <c r="Q249" s="6"/>
      <c r="R249" s="6"/>
      <c r="S249" s="6"/>
      <c r="T249" s="6"/>
      <c r="U249" s="6"/>
      <c r="V249" s="6"/>
      <c r="W249" s="6"/>
      <c r="X249" s="6"/>
      <c r="Y249" s="6"/>
      <c r="Z249" s="6"/>
      <c r="AA249" s="6"/>
    </row>
    <row r="250" spans="1:27" s="7" customFormat="1" ht="110.25">
      <c r="A250" s="17">
        <v>1041</v>
      </c>
      <c r="B250" s="18" t="s">
        <v>90</v>
      </c>
      <c r="C250" s="19">
        <f>SUM(C251:C255)-C253</f>
        <v>1000</v>
      </c>
      <c r="D250" s="19">
        <f>SUM(D251:D255)-D253</f>
        <v>0</v>
      </c>
      <c r="E250" s="19">
        <v>0</v>
      </c>
      <c r="F250" s="47" t="s">
        <v>152</v>
      </c>
      <c r="G250" s="21">
        <v>28</v>
      </c>
      <c r="H250" s="50"/>
      <c r="I250" s="6"/>
      <c r="J250" s="6"/>
      <c r="K250" s="6"/>
      <c r="L250" s="6"/>
      <c r="M250" s="6"/>
      <c r="N250" s="6"/>
      <c r="O250" s="6"/>
      <c r="P250" s="6"/>
      <c r="Q250" s="6"/>
      <c r="R250" s="6"/>
      <c r="S250" s="6"/>
      <c r="T250" s="6"/>
      <c r="U250" s="6"/>
      <c r="V250" s="6"/>
      <c r="W250" s="6"/>
      <c r="X250" s="6"/>
      <c r="Y250" s="6"/>
      <c r="Z250" s="6"/>
      <c r="AA250" s="6"/>
    </row>
    <row r="251" spans="1:27" s="22" customFormat="1">
      <c r="A251" s="17">
        <v>1042</v>
      </c>
      <c r="B251" s="18" t="s">
        <v>53</v>
      </c>
      <c r="C251" s="19">
        <v>0</v>
      </c>
      <c r="D251" s="19">
        <v>0</v>
      </c>
      <c r="E251" s="19">
        <v>0</v>
      </c>
      <c r="F251" s="48"/>
      <c r="G251" s="21"/>
      <c r="H251" s="50"/>
      <c r="I251" s="6"/>
      <c r="J251" s="6"/>
      <c r="K251" s="6"/>
      <c r="L251" s="6"/>
      <c r="M251" s="6"/>
      <c r="N251" s="6"/>
      <c r="O251" s="6"/>
      <c r="P251" s="6"/>
      <c r="Q251" s="6"/>
      <c r="R251" s="6"/>
      <c r="S251" s="6"/>
      <c r="T251" s="6"/>
      <c r="U251" s="6"/>
      <c r="V251" s="6"/>
      <c r="W251" s="6"/>
      <c r="X251" s="6"/>
      <c r="Y251" s="6"/>
      <c r="Z251" s="6"/>
      <c r="AA251" s="6"/>
    </row>
    <row r="252" spans="1:27" s="7" customFormat="1">
      <c r="A252" s="17">
        <v>1043</v>
      </c>
      <c r="B252" s="38" t="s">
        <v>20</v>
      </c>
      <c r="C252" s="19">
        <f>C251</f>
        <v>0</v>
      </c>
      <c r="D252" s="19">
        <v>0</v>
      </c>
      <c r="E252" s="19">
        <v>0</v>
      </c>
      <c r="F252" s="48"/>
      <c r="G252" s="21"/>
      <c r="H252" s="50"/>
      <c r="I252" s="6"/>
      <c r="J252" s="6"/>
      <c r="K252" s="6"/>
      <c r="L252" s="6"/>
      <c r="M252" s="6"/>
      <c r="N252" s="6"/>
      <c r="O252" s="6"/>
      <c r="P252" s="6"/>
      <c r="Q252" s="6"/>
      <c r="R252" s="6"/>
      <c r="S252" s="6"/>
      <c r="T252" s="6"/>
      <c r="U252" s="6"/>
      <c r="V252" s="6"/>
      <c r="W252" s="6"/>
      <c r="X252" s="6"/>
      <c r="Y252" s="6"/>
      <c r="Z252" s="6"/>
      <c r="AA252" s="6"/>
    </row>
    <row r="253" spans="1:27" s="7" customFormat="1">
      <c r="A253" s="17">
        <v>1044</v>
      </c>
      <c r="B253" s="38" t="s">
        <v>26</v>
      </c>
      <c r="C253" s="19">
        <f>C252</f>
        <v>0</v>
      </c>
      <c r="D253" s="19">
        <v>0</v>
      </c>
      <c r="E253" s="19">
        <v>0</v>
      </c>
      <c r="F253" s="48"/>
      <c r="G253" s="21"/>
      <c r="H253" s="50"/>
      <c r="I253" s="6"/>
      <c r="J253" s="6"/>
      <c r="K253" s="6"/>
      <c r="L253" s="6"/>
      <c r="M253" s="6"/>
      <c r="N253" s="6"/>
      <c r="O253" s="6"/>
      <c r="P253" s="6"/>
      <c r="Q253" s="6"/>
      <c r="R253" s="6"/>
      <c r="S253" s="6"/>
      <c r="T253" s="6"/>
      <c r="U253" s="6"/>
      <c r="V253" s="6"/>
      <c r="W253" s="6"/>
      <c r="X253" s="6"/>
      <c r="Y253" s="6"/>
      <c r="Z253" s="6"/>
      <c r="AA253" s="6"/>
    </row>
    <row r="254" spans="1:27" s="7" customFormat="1">
      <c r="A254" s="17">
        <v>1045</v>
      </c>
      <c r="B254" s="38" t="s">
        <v>27</v>
      </c>
      <c r="C254" s="19">
        <v>0</v>
      </c>
      <c r="D254" s="19">
        <v>0</v>
      </c>
      <c r="E254" s="19">
        <v>0</v>
      </c>
      <c r="F254" s="48"/>
      <c r="G254" s="21"/>
      <c r="H254" s="50"/>
      <c r="I254" s="6"/>
      <c r="J254" s="6"/>
      <c r="K254" s="6"/>
      <c r="L254" s="6"/>
      <c r="M254" s="6"/>
      <c r="N254" s="6"/>
      <c r="O254" s="6"/>
      <c r="P254" s="6"/>
      <c r="Q254" s="6"/>
      <c r="R254" s="6"/>
      <c r="S254" s="6"/>
      <c r="T254" s="6"/>
      <c r="U254" s="6"/>
      <c r="V254" s="6"/>
      <c r="W254" s="6"/>
      <c r="X254" s="6"/>
      <c r="Y254" s="6"/>
      <c r="Z254" s="6"/>
      <c r="AA254" s="6"/>
    </row>
    <row r="255" spans="1:27" s="7" customFormat="1">
      <c r="A255" s="17">
        <v>1046</v>
      </c>
      <c r="B255" s="38" t="s">
        <v>15</v>
      </c>
      <c r="C255" s="19">
        <v>1000</v>
      </c>
      <c r="D255" s="19">
        <v>0</v>
      </c>
      <c r="E255" s="19">
        <v>0</v>
      </c>
      <c r="F255" s="49"/>
      <c r="G255" s="21"/>
      <c r="H255" s="50"/>
      <c r="I255" s="6"/>
      <c r="J255" s="6"/>
      <c r="K255" s="6"/>
      <c r="L255" s="6"/>
      <c r="M255" s="6"/>
      <c r="N255" s="6"/>
      <c r="O255" s="6"/>
      <c r="P255" s="6"/>
      <c r="Q255" s="6"/>
      <c r="R255" s="6"/>
      <c r="S255" s="6"/>
      <c r="T255" s="6"/>
      <c r="U255" s="6"/>
      <c r="V255" s="6"/>
      <c r="W255" s="6"/>
      <c r="X255" s="6"/>
      <c r="Y255" s="6"/>
      <c r="Z255" s="6"/>
      <c r="AA255" s="6"/>
    </row>
    <row r="256" spans="1:27" s="7" customFormat="1" ht="94.5">
      <c r="A256" s="17">
        <v>1047</v>
      </c>
      <c r="B256" s="18" t="s">
        <v>91</v>
      </c>
      <c r="C256" s="19">
        <f>SUM(C257:C261)-C259</f>
        <v>5000</v>
      </c>
      <c r="D256" s="19">
        <f>SUM(D257:D261)-D259</f>
        <v>5475.45</v>
      </c>
      <c r="E256" s="19">
        <f>D256/C256*100</f>
        <v>109.50899999999999</v>
      </c>
      <c r="F256" s="47" t="s">
        <v>169</v>
      </c>
      <c r="G256" s="21">
        <v>28</v>
      </c>
      <c r="H256" s="50" t="s">
        <v>25</v>
      </c>
      <c r="I256" s="6"/>
      <c r="J256" s="6"/>
      <c r="K256" s="6"/>
      <c r="L256" s="6"/>
      <c r="M256" s="6"/>
      <c r="N256" s="6"/>
      <c r="O256" s="6"/>
      <c r="P256" s="6"/>
      <c r="Q256" s="6"/>
      <c r="R256" s="6"/>
      <c r="S256" s="6"/>
      <c r="T256" s="6"/>
      <c r="U256" s="6"/>
      <c r="V256" s="6"/>
      <c r="W256" s="6"/>
      <c r="X256" s="6"/>
      <c r="Y256" s="6"/>
      <c r="Z256" s="6"/>
      <c r="AA256" s="6"/>
    </row>
    <row r="257" spans="1:27" s="22" customFormat="1">
      <c r="A257" s="17">
        <v>1048</v>
      </c>
      <c r="B257" s="18" t="s">
        <v>53</v>
      </c>
      <c r="C257" s="19">
        <v>0</v>
      </c>
      <c r="D257" s="19">
        <v>0</v>
      </c>
      <c r="E257" s="19">
        <v>0</v>
      </c>
      <c r="F257" s="48"/>
      <c r="G257" s="21"/>
      <c r="H257" s="50"/>
      <c r="I257" s="6"/>
      <c r="J257" s="6"/>
      <c r="K257" s="6"/>
      <c r="L257" s="6"/>
      <c r="M257" s="6"/>
      <c r="N257" s="6"/>
      <c r="O257" s="6"/>
      <c r="P257" s="6"/>
      <c r="Q257" s="6"/>
      <c r="R257" s="6"/>
      <c r="S257" s="6"/>
      <c r="T257" s="6"/>
      <c r="U257" s="6"/>
      <c r="V257" s="6"/>
      <c r="W257" s="6"/>
      <c r="X257" s="6"/>
      <c r="Y257" s="6"/>
      <c r="Z257" s="6"/>
      <c r="AA257" s="6"/>
    </row>
    <row r="258" spans="1:27" s="22" customFormat="1" ht="18.75">
      <c r="A258" s="17">
        <v>1049</v>
      </c>
      <c r="B258" s="18" t="s">
        <v>87</v>
      </c>
      <c r="C258" s="19">
        <v>0</v>
      </c>
      <c r="D258" s="19">
        <v>0</v>
      </c>
      <c r="E258" s="19">
        <v>0</v>
      </c>
      <c r="F258" s="48"/>
      <c r="G258" s="21"/>
      <c r="H258" s="50"/>
      <c r="I258" s="6"/>
      <c r="J258" s="6"/>
      <c r="K258" s="6"/>
      <c r="L258" s="6"/>
      <c r="M258" s="6"/>
      <c r="N258" s="6"/>
      <c r="O258" s="6"/>
      <c r="P258" s="6"/>
      <c r="Q258" s="6"/>
      <c r="R258" s="6"/>
      <c r="S258" s="6"/>
      <c r="T258" s="6"/>
      <c r="U258" s="6"/>
      <c r="V258" s="6"/>
      <c r="W258" s="6"/>
      <c r="X258" s="6"/>
      <c r="Y258" s="6"/>
      <c r="Z258" s="6"/>
      <c r="AA258" s="6"/>
    </row>
    <row r="259" spans="1:27" s="7" customFormat="1">
      <c r="A259" s="17">
        <v>1050</v>
      </c>
      <c r="B259" s="18" t="s">
        <v>26</v>
      </c>
      <c r="C259" s="19">
        <v>0</v>
      </c>
      <c r="D259" s="19">
        <v>0</v>
      </c>
      <c r="E259" s="19">
        <v>0</v>
      </c>
      <c r="F259" s="48"/>
      <c r="G259" s="21"/>
      <c r="H259" s="50"/>
      <c r="I259" s="6"/>
      <c r="J259" s="6"/>
      <c r="K259" s="6"/>
      <c r="L259" s="6"/>
      <c r="M259" s="6"/>
      <c r="N259" s="6"/>
      <c r="O259" s="6"/>
      <c r="P259" s="6"/>
      <c r="Q259" s="6"/>
      <c r="R259" s="6"/>
      <c r="S259" s="6"/>
      <c r="T259" s="6"/>
      <c r="U259" s="6"/>
      <c r="V259" s="6"/>
      <c r="W259" s="6"/>
      <c r="X259" s="6"/>
      <c r="Y259" s="6"/>
      <c r="Z259" s="6"/>
      <c r="AA259" s="6"/>
    </row>
    <row r="260" spans="1:27" s="7" customFormat="1">
      <c r="A260" s="17">
        <v>1051</v>
      </c>
      <c r="B260" s="18" t="s">
        <v>27</v>
      </c>
      <c r="C260" s="19">
        <v>5000</v>
      </c>
      <c r="D260" s="19">
        <v>5475.45</v>
      </c>
      <c r="E260" s="19">
        <f>D260/C260*100</f>
        <v>109.50899999999999</v>
      </c>
      <c r="F260" s="48"/>
      <c r="G260" s="21"/>
      <c r="H260" s="50"/>
      <c r="I260" s="6"/>
      <c r="J260" s="6"/>
      <c r="K260" s="6"/>
      <c r="L260" s="6"/>
      <c r="M260" s="6"/>
      <c r="N260" s="6"/>
      <c r="O260" s="6"/>
      <c r="P260" s="6"/>
      <c r="Q260" s="6"/>
      <c r="R260" s="6"/>
      <c r="S260" s="6"/>
      <c r="T260" s="6"/>
      <c r="U260" s="6"/>
      <c r="V260" s="6"/>
      <c r="W260" s="6"/>
      <c r="X260" s="6"/>
      <c r="Y260" s="6"/>
      <c r="Z260" s="6"/>
      <c r="AA260" s="6"/>
    </row>
    <row r="261" spans="1:27" s="7" customFormat="1">
      <c r="A261" s="17">
        <v>1052</v>
      </c>
      <c r="B261" s="18" t="s">
        <v>15</v>
      </c>
      <c r="C261" s="19">
        <v>0</v>
      </c>
      <c r="D261" s="19">
        <v>0</v>
      </c>
      <c r="E261" s="19">
        <v>0</v>
      </c>
      <c r="F261" s="49"/>
      <c r="G261" s="21"/>
      <c r="H261" s="50"/>
      <c r="I261" s="6"/>
      <c r="J261" s="6"/>
      <c r="K261" s="6"/>
      <c r="L261" s="6"/>
      <c r="M261" s="6"/>
      <c r="N261" s="6"/>
      <c r="O261" s="6"/>
      <c r="P261" s="6"/>
      <c r="Q261" s="6"/>
      <c r="R261" s="6"/>
      <c r="S261" s="6"/>
      <c r="T261" s="6"/>
      <c r="U261" s="6"/>
      <c r="V261" s="6"/>
      <c r="W261" s="6"/>
      <c r="X261" s="6"/>
      <c r="Y261" s="6"/>
      <c r="Z261" s="6"/>
      <c r="AA261" s="6"/>
    </row>
    <row r="262" spans="1:27" s="7" customFormat="1" ht="63">
      <c r="A262" s="17">
        <v>1089</v>
      </c>
      <c r="B262" s="18" t="s">
        <v>92</v>
      </c>
      <c r="C262" s="19">
        <f>SUM(C263:C267)-C265</f>
        <v>48812.000000000007</v>
      </c>
      <c r="D262" s="19">
        <f>SUM(D263:D267)-D265</f>
        <v>0</v>
      </c>
      <c r="E262" s="19">
        <f>SUM(E263:E267)-E265</f>
        <v>0</v>
      </c>
      <c r="F262" s="47" t="s">
        <v>153</v>
      </c>
      <c r="G262" s="21">
        <v>28</v>
      </c>
      <c r="H262" s="50" t="s">
        <v>25</v>
      </c>
      <c r="I262" s="6"/>
      <c r="J262" s="6"/>
      <c r="K262" s="6"/>
      <c r="L262" s="6"/>
      <c r="M262" s="6"/>
      <c r="N262" s="6"/>
      <c r="O262" s="6"/>
      <c r="P262" s="6"/>
      <c r="Q262" s="6"/>
      <c r="R262" s="6"/>
      <c r="S262" s="6"/>
      <c r="T262" s="6"/>
      <c r="U262" s="6"/>
      <c r="V262" s="6"/>
      <c r="W262" s="6"/>
      <c r="X262" s="6"/>
      <c r="Y262" s="6"/>
      <c r="Z262" s="6"/>
      <c r="AA262" s="6"/>
    </row>
    <row r="263" spans="1:27" s="7" customFormat="1">
      <c r="A263" s="17">
        <v>1090</v>
      </c>
      <c r="B263" s="18" t="s">
        <v>53</v>
      </c>
      <c r="C263" s="19">
        <v>0</v>
      </c>
      <c r="D263" s="19">
        <v>0</v>
      </c>
      <c r="E263" s="19">
        <v>0</v>
      </c>
      <c r="F263" s="48"/>
      <c r="G263" s="21"/>
      <c r="H263" s="50"/>
      <c r="I263" s="6"/>
      <c r="J263" s="6"/>
      <c r="K263" s="6"/>
      <c r="L263" s="6"/>
      <c r="M263" s="6"/>
      <c r="N263" s="6"/>
      <c r="O263" s="6"/>
      <c r="P263" s="6"/>
      <c r="Q263" s="6"/>
      <c r="R263" s="6"/>
      <c r="S263" s="6"/>
      <c r="T263" s="6"/>
      <c r="U263" s="6"/>
      <c r="V263" s="6"/>
      <c r="W263" s="6"/>
      <c r="X263" s="6"/>
      <c r="Y263" s="6"/>
      <c r="Z263" s="6"/>
      <c r="AA263" s="6"/>
    </row>
    <row r="264" spans="1:27" s="22" customFormat="1" ht="18.75">
      <c r="A264" s="17">
        <v>1091</v>
      </c>
      <c r="B264" s="18" t="s">
        <v>41</v>
      </c>
      <c r="C264" s="19">
        <v>46371.4</v>
      </c>
      <c r="D264" s="19">
        <v>0</v>
      </c>
      <c r="E264" s="19">
        <v>0</v>
      </c>
      <c r="F264" s="48"/>
      <c r="G264" s="21"/>
      <c r="H264" s="50"/>
      <c r="I264" s="6"/>
      <c r="J264" s="6"/>
      <c r="K264" s="6"/>
      <c r="L264" s="6"/>
      <c r="M264" s="6"/>
      <c r="N264" s="6"/>
      <c r="O264" s="6"/>
      <c r="P264" s="6"/>
      <c r="Q264" s="6"/>
      <c r="R264" s="6"/>
      <c r="S264" s="6"/>
      <c r="T264" s="6"/>
      <c r="U264" s="6"/>
      <c r="V264" s="6"/>
      <c r="W264" s="6"/>
      <c r="X264" s="6"/>
      <c r="Y264" s="6"/>
      <c r="Z264" s="6"/>
      <c r="AA264" s="6"/>
    </row>
    <row r="265" spans="1:27" s="7" customFormat="1">
      <c r="A265" s="17">
        <v>1092</v>
      </c>
      <c r="B265" s="18" t="s">
        <v>26</v>
      </c>
      <c r="C265" s="23">
        <f>C264</f>
        <v>46371.4</v>
      </c>
      <c r="D265" s="23">
        <v>0</v>
      </c>
      <c r="E265" s="23">
        <v>0</v>
      </c>
      <c r="F265" s="48"/>
      <c r="G265" s="21"/>
      <c r="H265" s="50"/>
      <c r="I265" s="6"/>
      <c r="J265" s="6"/>
      <c r="K265" s="6"/>
      <c r="L265" s="6"/>
      <c r="M265" s="6"/>
      <c r="N265" s="6"/>
      <c r="O265" s="6"/>
      <c r="P265" s="6"/>
      <c r="Q265" s="6"/>
      <c r="R265" s="6"/>
      <c r="S265" s="6"/>
      <c r="T265" s="6"/>
      <c r="U265" s="6"/>
      <c r="V265" s="6"/>
      <c r="W265" s="6"/>
      <c r="X265" s="6"/>
      <c r="Y265" s="6"/>
      <c r="Z265" s="6"/>
      <c r="AA265" s="6"/>
    </row>
    <row r="266" spans="1:27" s="7" customFormat="1">
      <c r="A266" s="17">
        <v>1093</v>
      </c>
      <c r="B266" s="18" t="s">
        <v>27</v>
      </c>
      <c r="C266" s="19">
        <v>2440.6</v>
      </c>
      <c r="D266" s="19">
        <v>0</v>
      </c>
      <c r="E266" s="19">
        <v>0</v>
      </c>
      <c r="F266" s="48"/>
      <c r="G266" s="21"/>
      <c r="H266" s="50"/>
      <c r="I266" s="6"/>
      <c r="J266" s="6"/>
      <c r="K266" s="6"/>
      <c r="L266" s="6"/>
      <c r="M266" s="6"/>
      <c r="N266" s="6"/>
      <c r="O266" s="6"/>
      <c r="P266" s="6"/>
      <c r="Q266" s="6"/>
      <c r="R266" s="6"/>
      <c r="S266" s="6"/>
      <c r="T266" s="6"/>
      <c r="U266" s="6"/>
      <c r="V266" s="6"/>
      <c r="W266" s="6"/>
      <c r="X266" s="6"/>
      <c r="Y266" s="6"/>
      <c r="Z266" s="6"/>
      <c r="AA266" s="6"/>
    </row>
    <row r="267" spans="1:27" s="7" customFormat="1">
      <c r="A267" s="17">
        <v>1094</v>
      </c>
      <c r="B267" s="18" t="s">
        <v>15</v>
      </c>
      <c r="C267" s="23">
        <v>0</v>
      </c>
      <c r="D267" s="23">
        <v>0</v>
      </c>
      <c r="E267" s="23">
        <v>0</v>
      </c>
      <c r="F267" s="49"/>
      <c r="G267" s="21"/>
      <c r="H267" s="50"/>
      <c r="I267" s="6"/>
      <c r="J267" s="6"/>
      <c r="K267" s="6"/>
      <c r="L267" s="6"/>
      <c r="M267" s="6"/>
      <c r="N267" s="6"/>
      <c r="O267" s="6"/>
      <c r="P267" s="6"/>
      <c r="Q267" s="6"/>
      <c r="R267" s="6"/>
      <c r="S267" s="6"/>
      <c r="T267" s="6"/>
      <c r="U267" s="6"/>
      <c r="V267" s="6"/>
      <c r="W267" s="6"/>
      <c r="X267" s="6"/>
      <c r="Y267" s="6"/>
      <c r="Z267" s="6"/>
      <c r="AA267" s="6"/>
    </row>
    <row r="268" spans="1:27" s="7" customFormat="1" ht="63">
      <c r="A268" s="17">
        <v>1095</v>
      </c>
      <c r="B268" s="18" t="s">
        <v>93</v>
      </c>
      <c r="C268" s="19">
        <f>SUM(C269:C273)-C271</f>
        <v>148032.09999999998</v>
      </c>
      <c r="D268" s="19">
        <f>SUM(D269:D273)-D271</f>
        <v>0</v>
      </c>
      <c r="E268" s="19">
        <f>SUM(E269:E273)-E271</f>
        <v>0</v>
      </c>
      <c r="F268" s="47" t="s">
        <v>151</v>
      </c>
      <c r="G268" s="21">
        <v>28</v>
      </c>
      <c r="H268" s="50" t="s">
        <v>25</v>
      </c>
      <c r="I268" s="6"/>
      <c r="J268" s="6"/>
      <c r="K268" s="6"/>
      <c r="L268" s="6"/>
      <c r="M268" s="6"/>
      <c r="N268" s="6"/>
      <c r="O268" s="6"/>
      <c r="P268" s="6"/>
      <c r="Q268" s="6"/>
      <c r="R268" s="6"/>
      <c r="S268" s="6"/>
      <c r="T268" s="6"/>
      <c r="U268" s="6"/>
      <c r="V268" s="6"/>
      <c r="W268" s="6"/>
      <c r="X268" s="6"/>
      <c r="Y268" s="6"/>
      <c r="Z268" s="6"/>
      <c r="AA268" s="6"/>
    </row>
    <row r="269" spans="1:27" s="7" customFormat="1">
      <c r="A269" s="17">
        <v>1096</v>
      </c>
      <c r="B269" s="18" t="s">
        <v>53</v>
      </c>
      <c r="C269" s="19">
        <v>0</v>
      </c>
      <c r="D269" s="19">
        <v>0</v>
      </c>
      <c r="E269" s="19">
        <v>0</v>
      </c>
      <c r="F269" s="48"/>
      <c r="G269" s="21"/>
      <c r="H269" s="50"/>
      <c r="I269" s="6"/>
      <c r="J269" s="6"/>
      <c r="K269" s="6"/>
      <c r="L269" s="6"/>
      <c r="M269" s="6"/>
      <c r="N269" s="6"/>
      <c r="O269" s="6"/>
      <c r="P269" s="6"/>
      <c r="Q269" s="6"/>
      <c r="R269" s="6"/>
      <c r="S269" s="6"/>
      <c r="T269" s="6"/>
      <c r="U269" s="6"/>
      <c r="V269" s="6"/>
      <c r="W269" s="6"/>
      <c r="X269" s="6"/>
      <c r="Y269" s="6"/>
      <c r="Z269" s="6"/>
      <c r="AA269" s="6"/>
    </row>
    <row r="270" spans="1:27" s="22" customFormat="1" ht="18.75">
      <c r="A270" s="17">
        <v>1097</v>
      </c>
      <c r="B270" s="18" t="s">
        <v>37</v>
      </c>
      <c r="C270" s="19">
        <v>135000</v>
      </c>
      <c r="D270" s="19">
        <v>0</v>
      </c>
      <c r="E270" s="19">
        <v>0</v>
      </c>
      <c r="F270" s="48"/>
      <c r="G270" s="21"/>
      <c r="H270" s="50"/>
      <c r="I270" s="6"/>
      <c r="J270" s="6"/>
      <c r="K270" s="6"/>
      <c r="L270" s="6"/>
      <c r="M270" s="6"/>
      <c r="N270" s="6"/>
      <c r="O270" s="6"/>
      <c r="P270" s="6"/>
      <c r="Q270" s="6"/>
      <c r="R270" s="6"/>
      <c r="S270" s="6"/>
      <c r="T270" s="6"/>
      <c r="U270" s="6"/>
      <c r="V270" s="6"/>
      <c r="W270" s="6"/>
      <c r="X270" s="6"/>
      <c r="Y270" s="6"/>
      <c r="Z270" s="6"/>
      <c r="AA270" s="6"/>
    </row>
    <row r="271" spans="1:27" s="7" customFormat="1">
      <c r="A271" s="17">
        <v>1098</v>
      </c>
      <c r="B271" s="18" t="s">
        <v>26</v>
      </c>
      <c r="C271" s="23">
        <f>C270</f>
        <v>135000</v>
      </c>
      <c r="D271" s="23">
        <v>0</v>
      </c>
      <c r="E271" s="23">
        <v>0</v>
      </c>
      <c r="F271" s="48"/>
      <c r="G271" s="21"/>
      <c r="H271" s="50"/>
      <c r="I271" s="6"/>
      <c r="J271" s="6"/>
      <c r="K271" s="6"/>
      <c r="L271" s="6"/>
      <c r="M271" s="6"/>
      <c r="N271" s="6"/>
      <c r="O271" s="6"/>
      <c r="P271" s="6"/>
      <c r="Q271" s="6"/>
      <c r="R271" s="6"/>
      <c r="S271" s="6"/>
      <c r="T271" s="6"/>
      <c r="U271" s="6"/>
      <c r="V271" s="6"/>
      <c r="W271" s="6"/>
      <c r="X271" s="6"/>
      <c r="Y271" s="6"/>
      <c r="Z271" s="6"/>
      <c r="AA271" s="6"/>
    </row>
    <row r="272" spans="1:27" s="7" customFormat="1">
      <c r="A272" s="17">
        <v>1099</v>
      </c>
      <c r="B272" s="18" t="s">
        <v>27</v>
      </c>
      <c r="C272" s="19">
        <v>13032.1</v>
      </c>
      <c r="D272" s="19">
        <v>0</v>
      </c>
      <c r="E272" s="19">
        <v>0</v>
      </c>
      <c r="F272" s="48"/>
      <c r="G272" s="21"/>
      <c r="H272" s="50"/>
      <c r="I272" s="6"/>
      <c r="J272" s="6"/>
      <c r="K272" s="6"/>
      <c r="L272" s="6"/>
      <c r="M272" s="6"/>
      <c r="N272" s="6"/>
      <c r="O272" s="6"/>
      <c r="P272" s="6"/>
      <c r="Q272" s="6"/>
      <c r="R272" s="6"/>
      <c r="S272" s="6"/>
      <c r="T272" s="6"/>
      <c r="U272" s="6"/>
      <c r="V272" s="6"/>
      <c r="W272" s="6"/>
      <c r="X272" s="6"/>
      <c r="Y272" s="6"/>
      <c r="Z272" s="6"/>
      <c r="AA272" s="6"/>
    </row>
    <row r="273" spans="1:27" s="7" customFormat="1">
      <c r="A273" s="17">
        <v>1100</v>
      </c>
      <c r="B273" s="18" t="s">
        <v>15</v>
      </c>
      <c r="C273" s="19">
        <v>0</v>
      </c>
      <c r="D273" s="19">
        <v>0</v>
      </c>
      <c r="E273" s="19">
        <v>0</v>
      </c>
      <c r="F273" s="49"/>
      <c r="G273" s="21"/>
      <c r="H273" s="50"/>
      <c r="I273" s="6"/>
      <c r="J273" s="6"/>
      <c r="K273" s="6"/>
      <c r="L273" s="6"/>
      <c r="M273" s="6"/>
      <c r="N273" s="6"/>
      <c r="O273" s="6"/>
      <c r="P273" s="6"/>
      <c r="Q273" s="6"/>
      <c r="R273" s="6"/>
      <c r="S273" s="6"/>
      <c r="T273" s="6"/>
      <c r="U273" s="6"/>
      <c r="V273" s="6"/>
      <c r="W273" s="6"/>
      <c r="X273" s="6"/>
      <c r="Y273" s="6"/>
      <c r="Z273" s="6"/>
      <c r="AA273" s="6"/>
    </row>
    <row r="274" spans="1:27" s="7" customFormat="1" ht="94.5">
      <c r="A274" s="17">
        <v>1101</v>
      </c>
      <c r="B274" s="18" t="s">
        <v>94</v>
      </c>
      <c r="C274" s="19">
        <f>SUM(C275:C279)-C277</f>
        <v>31579</v>
      </c>
      <c r="D274" s="19">
        <f>SUM(D275:D279)-D277</f>
        <v>35091.33</v>
      </c>
      <c r="E274" s="19">
        <f>D274/C274*100</f>
        <v>111.12235979606702</v>
      </c>
      <c r="F274" s="47" t="s">
        <v>172</v>
      </c>
      <c r="G274" s="21">
        <v>28</v>
      </c>
      <c r="H274" s="50" t="s">
        <v>25</v>
      </c>
      <c r="I274" s="6"/>
      <c r="J274" s="6"/>
      <c r="K274" s="6"/>
      <c r="L274" s="6"/>
      <c r="M274" s="6"/>
      <c r="N274" s="6"/>
      <c r="O274" s="6"/>
      <c r="P274" s="6"/>
      <c r="Q274" s="6"/>
      <c r="R274" s="6"/>
      <c r="S274" s="6"/>
      <c r="T274" s="6"/>
      <c r="U274" s="6"/>
      <c r="V274" s="6"/>
      <c r="W274" s="6"/>
      <c r="X274" s="6"/>
      <c r="Y274" s="6"/>
      <c r="Z274" s="6"/>
      <c r="AA274" s="6"/>
    </row>
    <row r="275" spans="1:27" s="7" customFormat="1">
      <c r="A275" s="17">
        <v>1102</v>
      </c>
      <c r="B275" s="18" t="s">
        <v>53</v>
      </c>
      <c r="C275" s="19">
        <v>0</v>
      </c>
      <c r="D275" s="19">
        <v>0</v>
      </c>
      <c r="E275" s="19">
        <v>0</v>
      </c>
      <c r="F275" s="48"/>
      <c r="G275" s="21"/>
      <c r="H275" s="50"/>
      <c r="I275" s="6"/>
      <c r="J275" s="6"/>
      <c r="K275" s="6"/>
      <c r="L275" s="6"/>
      <c r="M275" s="6"/>
      <c r="N275" s="6"/>
      <c r="O275" s="6"/>
      <c r="P275" s="6"/>
      <c r="Q275" s="6"/>
      <c r="R275" s="6"/>
      <c r="S275" s="6"/>
      <c r="T275" s="6"/>
      <c r="U275" s="6"/>
      <c r="V275" s="6"/>
      <c r="W275" s="6"/>
      <c r="X275" s="6"/>
      <c r="Y275" s="6"/>
      <c r="Z275" s="6"/>
      <c r="AA275" s="6"/>
    </row>
    <row r="276" spans="1:27" s="22" customFormat="1">
      <c r="A276" s="17">
        <v>1103</v>
      </c>
      <c r="B276" s="18" t="s">
        <v>12</v>
      </c>
      <c r="C276" s="19">
        <v>30000</v>
      </c>
      <c r="D276" s="19">
        <v>8141.24</v>
      </c>
      <c r="E276" s="19">
        <f>D276/C276*100</f>
        <v>27.137466666666665</v>
      </c>
      <c r="F276" s="48"/>
      <c r="G276" s="21"/>
      <c r="H276" s="50"/>
      <c r="I276" s="6"/>
      <c r="J276" s="6"/>
      <c r="K276" s="6"/>
      <c r="L276" s="6"/>
      <c r="M276" s="6"/>
      <c r="N276" s="6"/>
      <c r="O276" s="6"/>
      <c r="P276" s="6"/>
      <c r="Q276" s="6"/>
      <c r="R276" s="6"/>
      <c r="S276" s="6"/>
      <c r="T276" s="6"/>
      <c r="U276" s="6"/>
      <c r="V276" s="6"/>
      <c r="W276" s="6"/>
      <c r="X276" s="6"/>
      <c r="Y276" s="6"/>
      <c r="Z276" s="6"/>
      <c r="AA276" s="6"/>
    </row>
    <row r="277" spans="1:27" s="7" customFormat="1">
      <c r="A277" s="17">
        <v>1104</v>
      </c>
      <c r="B277" s="18" t="s">
        <v>26</v>
      </c>
      <c r="C277" s="19">
        <f>C276</f>
        <v>30000</v>
      </c>
      <c r="D277" s="19">
        <f>D276</f>
        <v>8141.24</v>
      </c>
      <c r="E277" s="19">
        <f>D277/C277*100</f>
        <v>27.137466666666665</v>
      </c>
      <c r="F277" s="48"/>
      <c r="G277" s="21"/>
      <c r="H277" s="50"/>
      <c r="I277" s="6"/>
      <c r="J277" s="6"/>
      <c r="K277" s="6"/>
      <c r="L277" s="6"/>
      <c r="M277" s="6"/>
      <c r="N277" s="6"/>
      <c r="O277" s="6"/>
      <c r="P277" s="6"/>
      <c r="Q277" s="6"/>
      <c r="R277" s="6"/>
      <c r="S277" s="6"/>
      <c r="T277" s="6"/>
      <c r="U277" s="6"/>
      <c r="V277" s="6"/>
      <c r="W277" s="6"/>
      <c r="X277" s="6"/>
      <c r="Y277" s="6"/>
      <c r="Z277" s="6"/>
      <c r="AA277" s="6"/>
    </row>
    <row r="278" spans="1:27" s="7" customFormat="1">
      <c r="A278" s="17">
        <v>1105</v>
      </c>
      <c r="B278" s="18" t="s">
        <v>27</v>
      </c>
      <c r="C278" s="19">
        <v>1579</v>
      </c>
      <c r="D278" s="19">
        <v>26950.09</v>
      </c>
      <c r="E278" s="19">
        <f>D278/C278*100</f>
        <v>1706.7821405953136</v>
      </c>
      <c r="F278" s="48"/>
      <c r="G278" s="21"/>
      <c r="H278" s="50"/>
      <c r="I278" s="6"/>
      <c r="J278" s="6"/>
      <c r="K278" s="6"/>
      <c r="L278" s="6"/>
      <c r="M278" s="6"/>
      <c r="N278" s="6"/>
      <c r="O278" s="6"/>
      <c r="P278" s="6"/>
      <c r="Q278" s="6"/>
      <c r="R278" s="6"/>
      <c r="S278" s="6"/>
      <c r="T278" s="6"/>
      <c r="U278" s="6"/>
      <c r="V278" s="6"/>
      <c r="W278" s="6"/>
      <c r="X278" s="6"/>
      <c r="Y278" s="6"/>
      <c r="Z278" s="6"/>
      <c r="AA278" s="6"/>
    </row>
    <row r="279" spans="1:27" s="7" customFormat="1">
      <c r="A279" s="17">
        <v>1106</v>
      </c>
      <c r="B279" s="18" t="s">
        <v>15</v>
      </c>
      <c r="C279" s="23">
        <v>0</v>
      </c>
      <c r="D279" s="23">
        <v>0</v>
      </c>
      <c r="E279" s="19">
        <v>0</v>
      </c>
      <c r="F279" s="49"/>
      <c r="G279" s="21"/>
      <c r="H279" s="50"/>
      <c r="I279" s="6"/>
      <c r="J279" s="6"/>
      <c r="K279" s="6"/>
      <c r="L279" s="6"/>
      <c r="M279" s="6"/>
      <c r="N279" s="6"/>
      <c r="O279" s="6"/>
      <c r="P279" s="6"/>
      <c r="Q279" s="6"/>
      <c r="R279" s="6"/>
      <c r="S279" s="6"/>
      <c r="T279" s="6"/>
      <c r="U279" s="6"/>
      <c r="V279" s="6"/>
      <c r="W279" s="6"/>
      <c r="X279" s="6"/>
      <c r="Y279" s="6"/>
      <c r="Z279" s="6"/>
      <c r="AA279" s="6"/>
    </row>
    <row r="280" spans="1:27" s="7" customFormat="1" ht="94.5">
      <c r="A280" s="17">
        <v>1107</v>
      </c>
      <c r="B280" s="18" t="s">
        <v>95</v>
      </c>
      <c r="C280" s="19">
        <f>SUM(C281:C285)-C283</f>
        <v>1139.4000000000001</v>
      </c>
      <c r="D280" s="19">
        <f>SUM(D281:D285)-D283</f>
        <v>0</v>
      </c>
      <c r="E280" s="19">
        <f>SUM(E281:E285)-E283</f>
        <v>0</v>
      </c>
      <c r="F280" s="47" t="s">
        <v>152</v>
      </c>
      <c r="G280" s="21">
        <v>28</v>
      </c>
      <c r="H280" s="50" t="s">
        <v>25</v>
      </c>
      <c r="I280" s="6"/>
      <c r="J280" s="6"/>
      <c r="K280" s="6"/>
      <c r="L280" s="6"/>
      <c r="M280" s="6"/>
      <c r="N280" s="6"/>
      <c r="O280" s="6"/>
      <c r="P280" s="6"/>
      <c r="Q280" s="6"/>
      <c r="R280" s="6"/>
      <c r="S280" s="6"/>
      <c r="T280" s="6"/>
      <c r="U280" s="6"/>
      <c r="V280" s="6"/>
      <c r="W280" s="6"/>
      <c r="X280" s="6"/>
      <c r="Y280" s="6"/>
      <c r="Z280" s="6"/>
      <c r="AA280" s="6"/>
    </row>
    <row r="281" spans="1:27" s="7" customFormat="1">
      <c r="A281" s="17">
        <v>1108</v>
      </c>
      <c r="B281" s="18" t="s">
        <v>53</v>
      </c>
      <c r="C281" s="19">
        <v>0</v>
      </c>
      <c r="D281" s="19">
        <v>0</v>
      </c>
      <c r="E281" s="19">
        <v>0</v>
      </c>
      <c r="F281" s="48"/>
      <c r="G281" s="21"/>
      <c r="H281" s="50"/>
      <c r="I281" s="6"/>
      <c r="J281" s="6"/>
      <c r="K281" s="6"/>
      <c r="L281" s="6"/>
      <c r="M281" s="6"/>
      <c r="N281" s="6"/>
      <c r="O281" s="6"/>
      <c r="P281" s="6"/>
      <c r="Q281" s="6"/>
      <c r="R281" s="6"/>
      <c r="S281" s="6"/>
      <c r="T281" s="6"/>
      <c r="U281" s="6"/>
      <c r="V281" s="6"/>
      <c r="W281" s="6"/>
      <c r="X281" s="6"/>
      <c r="Y281" s="6"/>
      <c r="Z281" s="6"/>
      <c r="AA281" s="6"/>
    </row>
    <row r="282" spans="1:27" s="7" customFormat="1">
      <c r="A282" s="17">
        <v>1109</v>
      </c>
      <c r="B282" s="18" t="s">
        <v>20</v>
      </c>
      <c r="C282" s="19">
        <v>0</v>
      </c>
      <c r="D282" s="19">
        <v>0</v>
      </c>
      <c r="E282" s="19">
        <v>0</v>
      </c>
      <c r="F282" s="48"/>
      <c r="G282" s="21"/>
      <c r="H282" s="50"/>
      <c r="I282" s="6"/>
      <c r="J282" s="6"/>
      <c r="K282" s="6"/>
      <c r="L282" s="6"/>
      <c r="M282" s="6"/>
      <c r="N282" s="6"/>
      <c r="O282" s="6"/>
      <c r="P282" s="6"/>
      <c r="Q282" s="6"/>
      <c r="R282" s="6"/>
      <c r="S282" s="6"/>
      <c r="T282" s="6"/>
      <c r="U282" s="6"/>
      <c r="V282" s="6"/>
      <c r="W282" s="6"/>
      <c r="X282" s="6"/>
      <c r="Y282" s="6"/>
      <c r="Z282" s="6"/>
      <c r="AA282" s="6"/>
    </row>
    <row r="283" spans="1:27" s="7" customFormat="1">
      <c r="A283" s="17">
        <v>1110</v>
      </c>
      <c r="B283" s="18" t="s">
        <v>26</v>
      </c>
      <c r="C283" s="19">
        <v>0</v>
      </c>
      <c r="D283" s="19">
        <v>0</v>
      </c>
      <c r="E283" s="19">
        <v>0</v>
      </c>
      <c r="F283" s="48"/>
      <c r="G283" s="21"/>
      <c r="H283" s="50"/>
      <c r="I283" s="6"/>
      <c r="J283" s="6"/>
      <c r="K283" s="6"/>
      <c r="L283" s="6"/>
      <c r="M283" s="6"/>
      <c r="N283" s="6"/>
      <c r="O283" s="6"/>
      <c r="P283" s="6"/>
      <c r="Q283" s="6"/>
      <c r="R283" s="6"/>
      <c r="S283" s="6"/>
      <c r="T283" s="6"/>
      <c r="U283" s="6"/>
      <c r="V283" s="6"/>
      <c r="W283" s="6"/>
      <c r="X283" s="6"/>
      <c r="Y283" s="6"/>
      <c r="Z283" s="6"/>
      <c r="AA283" s="6"/>
    </row>
    <row r="284" spans="1:27" s="7" customFormat="1">
      <c r="A284" s="17">
        <v>1111</v>
      </c>
      <c r="B284" s="18" t="s">
        <v>27</v>
      </c>
      <c r="C284" s="19">
        <v>0</v>
      </c>
      <c r="D284" s="19">
        <v>0</v>
      </c>
      <c r="E284" s="19">
        <v>0</v>
      </c>
      <c r="F284" s="48"/>
      <c r="G284" s="21"/>
      <c r="H284" s="50"/>
      <c r="I284" s="6"/>
      <c r="J284" s="6"/>
      <c r="K284" s="6"/>
      <c r="L284" s="6"/>
      <c r="M284" s="6"/>
      <c r="N284" s="6"/>
      <c r="O284" s="6"/>
      <c r="P284" s="6"/>
      <c r="Q284" s="6"/>
      <c r="R284" s="6"/>
      <c r="S284" s="6"/>
      <c r="T284" s="6"/>
      <c r="U284" s="6"/>
      <c r="V284" s="6"/>
      <c r="W284" s="6"/>
      <c r="X284" s="6"/>
      <c r="Y284" s="6"/>
      <c r="Z284" s="6"/>
      <c r="AA284" s="6"/>
    </row>
    <row r="285" spans="1:27" s="7" customFormat="1">
      <c r="A285" s="17">
        <v>1112</v>
      </c>
      <c r="B285" s="18" t="s">
        <v>15</v>
      </c>
      <c r="C285" s="19">
        <v>1139.4000000000001</v>
      </c>
      <c r="D285" s="19">
        <v>0</v>
      </c>
      <c r="E285" s="19">
        <v>0</v>
      </c>
      <c r="F285" s="49"/>
      <c r="G285" s="21"/>
      <c r="H285" s="50"/>
      <c r="I285" s="6"/>
      <c r="J285" s="6"/>
      <c r="K285" s="6"/>
      <c r="L285" s="6"/>
      <c r="M285" s="6"/>
      <c r="N285" s="6"/>
      <c r="O285" s="6"/>
      <c r="P285" s="6"/>
      <c r="Q285" s="6"/>
      <c r="R285" s="6"/>
      <c r="S285" s="6"/>
      <c r="T285" s="6"/>
      <c r="U285" s="6"/>
      <c r="V285" s="6"/>
      <c r="W285" s="6"/>
      <c r="X285" s="6"/>
      <c r="Y285" s="6"/>
      <c r="Z285" s="6"/>
      <c r="AA285" s="6"/>
    </row>
    <row r="286" spans="1:27" s="7" customFormat="1" ht="63">
      <c r="A286" s="17">
        <v>1137</v>
      </c>
      <c r="B286" s="18" t="s">
        <v>96</v>
      </c>
      <c r="C286" s="19">
        <f>SUM(C287:C291)-C289</f>
        <v>1275.0999999999999</v>
      </c>
      <c r="D286" s="19">
        <f>SUM(D287:D291)-D289</f>
        <v>0</v>
      </c>
      <c r="E286" s="19">
        <f>SUM(E287:E291)-E289</f>
        <v>0</v>
      </c>
      <c r="F286" s="47" t="s">
        <v>152</v>
      </c>
      <c r="G286" s="21">
        <v>28</v>
      </c>
      <c r="H286" s="50" t="s">
        <v>25</v>
      </c>
      <c r="I286" s="6"/>
      <c r="J286" s="6"/>
      <c r="K286" s="6"/>
      <c r="L286" s="6"/>
      <c r="M286" s="6"/>
      <c r="N286" s="6"/>
      <c r="O286" s="6"/>
      <c r="P286" s="6"/>
      <c r="Q286" s="6"/>
      <c r="R286" s="6"/>
      <c r="S286" s="6"/>
      <c r="T286" s="6"/>
      <c r="U286" s="6"/>
      <c r="V286" s="6"/>
      <c r="W286" s="6"/>
      <c r="X286" s="6"/>
      <c r="Y286" s="6"/>
      <c r="Z286" s="6"/>
      <c r="AA286" s="6"/>
    </row>
    <row r="287" spans="1:27" s="7" customFormat="1">
      <c r="A287" s="17">
        <v>1138</v>
      </c>
      <c r="B287" s="18" t="s">
        <v>53</v>
      </c>
      <c r="C287" s="19">
        <v>0</v>
      </c>
      <c r="D287" s="19">
        <v>0</v>
      </c>
      <c r="E287" s="19">
        <v>0</v>
      </c>
      <c r="F287" s="48"/>
      <c r="G287" s="21"/>
      <c r="H287" s="50"/>
      <c r="I287" s="6"/>
      <c r="J287" s="6"/>
      <c r="K287" s="6"/>
      <c r="L287" s="6"/>
      <c r="M287" s="6"/>
      <c r="N287" s="6"/>
      <c r="O287" s="6"/>
      <c r="P287" s="6"/>
      <c r="Q287" s="6"/>
      <c r="R287" s="6"/>
      <c r="S287" s="6"/>
      <c r="T287" s="6"/>
      <c r="U287" s="6"/>
      <c r="V287" s="6"/>
      <c r="W287" s="6"/>
      <c r="X287" s="6"/>
      <c r="Y287" s="6"/>
      <c r="Z287" s="6"/>
      <c r="AA287" s="6"/>
    </row>
    <row r="288" spans="1:27" s="7" customFormat="1" ht="18.75">
      <c r="A288" s="17">
        <v>1139</v>
      </c>
      <c r="B288" s="18" t="s">
        <v>37</v>
      </c>
      <c r="C288" s="19">
        <v>0</v>
      </c>
      <c r="D288" s="19">
        <v>0</v>
      </c>
      <c r="E288" s="19">
        <v>0</v>
      </c>
      <c r="F288" s="48"/>
      <c r="G288" s="21"/>
      <c r="H288" s="50"/>
      <c r="I288" s="6"/>
      <c r="J288" s="6"/>
      <c r="K288" s="6"/>
      <c r="L288" s="6"/>
      <c r="M288" s="6"/>
      <c r="N288" s="6"/>
      <c r="O288" s="6"/>
      <c r="P288" s="6"/>
      <c r="Q288" s="6"/>
      <c r="R288" s="6"/>
      <c r="S288" s="6"/>
      <c r="T288" s="6"/>
      <c r="U288" s="6"/>
      <c r="V288" s="6"/>
      <c r="W288" s="6"/>
      <c r="X288" s="6"/>
      <c r="Y288" s="6"/>
      <c r="Z288" s="6"/>
      <c r="AA288" s="6"/>
    </row>
    <row r="289" spans="1:27" s="7" customFormat="1">
      <c r="A289" s="17">
        <v>1140</v>
      </c>
      <c r="B289" s="18" t="s">
        <v>26</v>
      </c>
      <c r="C289" s="23">
        <v>0</v>
      </c>
      <c r="D289" s="23">
        <v>0</v>
      </c>
      <c r="E289" s="23">
        <v>0</v>
      </c>
      <c r="F289" s="48"/>
      <c r="G289" s="21"/>
      <c r="H289" s="50"/>
      <c r="I289" s="6"/>
      <c r="J289" s="6"/>
      <c r="K289" s="6"/>
      <c r="L289" s="6"/>
      <c r="M289" s="6"/>
      <c r="N289" s="6"/>
      <c r="O289" s="6"/>
      <c r="P289" s="6"/>
      <c r="Q289" s="6"/>
      <c r="R289" s="6"/>
      <c r="S289" s="6"/>
      <c r="T289" s="6"/>
      <c r="U289" s="6"/>
      <c r="V289" s="6"/>
      <c r="W289" s="6"/>
      <c r="X289" s="6"/>
      <c r="Y289" s="6"/>
      <c r="Z289" s="6"/>
      <c r="AA289" s="6"/>
    </row>
    <row r="290" spans="1:27" s="7" customFormat="1">
      <c r="A290" s="17">
        <v>1141</v>
      </c>
      <c r="B290" s="18" t="s">
        <v>27</v>
      </c>
      <c r="C290" s="19">
        <v>1275.0999999999999</v>
      </c>
      <c r="D290" s="19">
        <v>0</v>
      </c>
      <c r="E290" s="19">
        <v>0</v>
      </c>
      <c r="F290" s="48"/>
      <c r="G290" s="21"/>
      <c r="H290" s="50"/>
      <c r="I290" s="6"/>
      <c r="J290" s="6"/>
      <c r="K290" s="6"/>
      <c r="L290" s="6"/>
      <c r="M290" s="6"/>
      <c r="N290" s="6"/>
      <c r="O290" s="6"/>
      <c r="P290" s="6"/>
      <c r="Q290" s="6"/>
      <c r="R290" s="6"/>
      <c r="S290" s="6"/>
      <c r="T290" s="6"/>
      <c r="U290" s="6"/>
      <c r="V290" s="6"/>
      <c r="W290" s="6"/>
      <c r="X290" s="6"/>
      <c r="Y290" s="6"/>
      <c r="Z290" s="6"/>
      <c r="AA290" s="6"/>
    </row>
    <row r="291" spans="1:27" s="7" customFormat="1">
      <c r="A291" s="17">
        <v>1142</v>
      </c>
      <c r="B291" s="18" t="s">
        <v>15</v>
      </c>
      <c r="C291" s="19">
        <v>0</v>
      </c>
      <c r="D291" s="19">
        <v>0</v>
      </c>
      <c r="E291" s="19">
        <v>0</v>
      </c>
      <c r="F291" s="49"/>
      <c r="G291" s="21"/>
      <c r="H291" s="50"/>
      <c r="I291" s="6"/>
      <c r="J291" s="6"/>
      <c r="K291" s="6"/>
      <c r="L291" s="6"/>
      <c r="M291" s="6"/>
      <c r="N291" s="6"/>
      <c r="O291" s="6"/>
      <c r="P291" s="6"/>
      <c r="Q291" s="6"/>
      <c r="R291" s="6"/>
      <c r="S291" s="6"/>
      <c r="T291" s="6"/>
      <c r="U291" s="6"/>
      <c r="V291" s="6"/>
      <c r="W291" s="6"/>
      <c r="X291" s="6"/>
      <c r="Y291" s="6"/>
      <c r="Z291" s="6"/>
      <c r="AA291" s="6"/>
    </row>
    <row r="292" spans="1:27" s="7" customFormat="1" ht="62.25" customHeight="1">
      <c r="A292" s="17">
        <v>1167</v>
      </c>
      <c r="B292" s="18" t="s">
        <v>97</v>
      </c>
      <c r="C292" s="19">
        <f>SUM(C293:C297)-C295</f>
        <v>29616</v>
      </c>
      <c r="D292" s="19">
        <f>SUM(D293:D297)-D295</f>
        <v>16511.47</v>
      </c>
      <c r="E292" s="19">
        <f>SUM(E293:E297)-E295</f>
        <v>55.751857104267962</v>
      </c>
      <c r="F292" s="47" t="s">
        <v>166</v>
      </c>
      <c r="G292" s="21">
        <v>28</v>
      </c>
      <c r="H292" s="50" t="s">
        <v>25</v>
      </c>
      <c r="I292" s="6"/>
      <c r="J292" s="6"/>
      <c r="K292" s="6"/>
      <c r="L292" s="6"/>
      <c r="M292" s="6"/>
      <c r="N292" s="6"/>
      <c r="O292" s="6"/>
      <c r="P292" s="6"/>
      <c r="Q292" s="6"/>
      <c r="R292" s="6"/>
      <c r="S292" s="6"/>
      <c r="T292" s="6"/>
      <c r="U292" s="6"/>
      <c r="V292" s="6"/>
      <c r="W292" s="6"/>
      <c r="X292" s="6"/>
      <c r="Y292" s="6"/>
      <c r="Z292" s="6"/>
      <c r="AA292" s="6"/>
    </row>
    <row r="293" spans="1:27" s="39" customFormat="1">
      <c r="A293" s="17">
        <v>1168</v>
      </c>
      <c r="B293" s="18" t="s">
        <v>53</v>
      </c>
      <c r="C293" s="19">
        <v>0</v>
      </c>
      <c r="D293" s="19">
        <v>0</v>
      </c>
      <c r="E293" s="19">
        <v>0</v>
      </c>
      <c r="F293" s="48"/>
      <c r="G293" s="21"/>
      <c r="H293" s="50"/>
      <c r="I293" s="6"/>
      <c r="J293" s="6"/>
      <c r="K293" s="6"/>
      <c r="L293" s="6"/>
      <c r="M293" s="6"/>
      <c r="N293" s="6"/>
      <c r="O293" s="6"/>
      <c r="P293" s="6"/>
      <c r="Q293" s="6"/>
      <c r="R293" s="6"/>
      <c r="S293" s="6"/>
      <c r="T293" s="6"/>
      <c r="U293" s="6"/>
      <c r="V293" s="6"/>
      <c r="W293" s="6"/>
      <c r="X293" s="6"/>
      <c r="Y293" s="6"/>
      <c r="Z293" s="6"/>
      <c r="AA293" s="6"/>
    </row>
    <row r="294" spans="1:27" s="39" customFormat="1" ht="18.75">
      <c r="A294" s="17">
        <v>1169</v>
      </c>
      <c r="B294" s="18" t="s">
        <v>37</v>
      </c>
      <c r="C294" s="19">
        <v>0</v>
      </c>
      <c r="D294" s="19">
        <v>0</v>
      </c>
      <c r="E294" s="19">
        <v>0</v>
      </c>
      <c r="F294" s="48"/>
      <c r="G294" s="21"/>
      <c r="H294" s="50"/>
      <c r="I294" s="6"/>
      <c r="J294" s="6"/>
      <c r="K294" s="6"/>
      <c r="L294" s="6"/>
      <c r="M294" s="6"/>
      <c r="N294" s="6"/>
      <c r="O294" s="6"/>
      <c r="P294" s="6"/>
      <c r="Q294" s="6"/>
      <c r="R294" s="6"/>
      <c r="S294" s="6"/>
      <c r="T294" s="6"/>
      <c r="U294" s="6"/>
      <c r="V294" s="6"/>
      <c r="W294" s="6"/>
      <c r="X294" s="6"/>
      <c r="Y294" s="6"/>
      <c r="Z294" s="6"/>
      <c r="AA294" s="6"/>
    </row>
    <row r="295" spans="1:27" s="39" customFormat="1">
      <c r="A295" s="17">
        <v>1170</v>
      </c>
      <c r="B295" s="18" t="s">
        <v>26</v>
      </c>
      <c r="C295" s="23">
        <f>C294</f>
        <v>0</v>
      </c>
      <c r="D295" s="23">
        <v>0</v>
      </c>
      <c r="E295" s="23">
        <v>0</v>
      </c>
      <c r="F295" s="48"/>
      <c r="G295" s="21"/>
      <c r="H295" s="50"/>
      <c r="I295" s="6"/>
      <c r="J295" s="6"/>
      <c r="K295" s="6"/>
      <c r="L295" s="6"/>
      <c r="M295" s="6"/>
      <c r="N295" s="6"/>
      <c r="O295" s="6"/>
      <c r="P295" s="6"/>
      <c r="Q295" s="6"/>
      <c r="R295" s="6"/>
      <c r="S295" s="6"/>
      <c r="T295" s="6"/>
      <c r="U295" s="6"/>
      <c r="V295" s="6"/>
      <c r="W295" s="6"/>
      <c r="X295" s="6"/>
      <c r="Y295" s="6"/>
      <c r="Z295" s="6"/>
      <c r="AA295" s="6"/>
    </row>
    <row r="296" spans="1:27" s="39" customFormat="1">
      <c r="A296" s="17">
        <v>1171</v>
      </c>
      <c r="B296" s="18" t="s">
        <v>27</v>
      </c>
      <c r="C296" s="19">
        <v>29616</v>
      </c>
      <c r="D296" s="19">
        <v>16511.47</v>
      </c>
      <c r="E296" s="19">
        <f>D296/C296*100</f>
        <v>55.751857104267962</v>
      </c>
      <c r="F296" s="48"/>
      <c r="G296" s="21"/>
      <c r="H296" s="50"/>
      <c r="I296" s="6"/>
      <c r="J296" s="6"/>
      <c r="K296" s="6"/>
      <c r="L296" s="6"/>
      <c r="M296" s="6"/>
      <c r="N296" s="6"/>
      <c r="O296" s="6"/>
      <c r="P296" s="6"/>
      <c r="Q296" s="6"/>
      <c r="R296" s="6"/>
      <c r="S296" s="6"/>
      <c r="T296" s="6"/>
      <c r="U296" s="6"/>
      <c r="V296" s="6"/>
      <c r="W296" s="6"/>
      <c r="X296" s="6"/>
      <c r="Y296" s="6"/>
      <c r="Z296" s="6"/>
      <c r="AA296" s="6"/>
    </row>
    <row r="297" spans="1:27" s="39" customFormat="1">
      <c r="A297" s="17">
        <v>1172</v>
      </c>
      <c r="B297" s="18" t="s">
        <v>15</v>
      </c>
      <c r="C297" s="19">
        <v>0</v>
      </c>
      <c r="D297" s="19">
        <v>0</v>
      </c>
      <c r="E297" s="19">
        <v>0</v>
      </c>
      <c r="F297" s="49"/>
      <c r="G297" s="21"/>
      <c r="H297" s="50"/>
      <c r="I297" s="6"/>
      <c r="J297" s="6"/>
      <c r="K297" s="6"/>
      <c r="L297" s="6"/>
      <c r="M297" s="6"/>
      <c r="N297" s="6"/>
      <c r="O297" s="6"/>
      <c r="P297" s="6"/>
      <c r="Q297" s="6"/>
      <c r="R297" s="6"/>
      <c r="S297" s="6"/>
      <c r="T297" s="6"/>
      <c r="U297" s="6"/>
      <c r="V297" s="6"/>
      <c r="W297" s="6"/>
      <c r="X297" s="6"/>
      <c r="Y297" s="6"/>
      <c r="Z297" s="6"/>
      <c r="AA297" s="6"/>
    </row>
    <row r="298" spans="1:27" s="39" customFormat="1" ht="63">
      <c r="A298" s="17">
        <v>1173</v>
      </c>
      <c r="B298" s="18" t="s">
        <v>98</v>
      </c>
      <c r="C298" s="19">
        <f>SUM(C299:C303)-C301</f>
        <v>150000</v>
      </c>
      <c r="D298" s="19">
        <f>SUM(D299:D303)-D301</f>
        <v>0</v>
      </c>
      <c r="E298" s="19">
        <f>SUM(E299:E303)-E301</f>
        <v>0</v>
      </c>
      <c r="F298" s="47" t="s">
        <v>152</v>
      </c>
      <c r="G298" s="21">
        <v>28</v>
      </c>
      <c r="H298" s="50" t="s">
        <v>25</v>
      </c>
      <c r="I298" s="6"/>
      <c r="J298" s="6"/>
      <c r="K298" s="6"/>
      <c r="L298" s="6"/>
      <c r="M298" s="6"/>
      <c r="N298" s="6"/>
      <c r="O298" s="6"/>
      <c r="P298" s="6"/>
      <c r="Q298" s="6"/>
      <c r="R298" s="6"/>
      <c r="S298" s="6"/>
      <c r="T298" s="6"/>
      <c r="U298" s="6"/>
      <c r="V298" s="6"/>
      <c r="W298" s="6"/>
      <c r="X298" s="6"/>
      <c r="Y298" s="6"/>
      <c r="Z298" s="6"/>
      <c r="AA298" s="6"/>
    </row>
    <row r="299" spans="1:27" s="39" customFormat="1">
      <c r="A299" s="17">
        <v>1174</v>
      </c>
      <c r="B299" s="18" t="s">
        <v>53</v>
      </c>
      <c r="C299" s="19">
        <v>0</v>
      </c>
      <c r="D299" s="19">
        <v>0</v>
      </c>
      <c r="E299" s="19">
        <v>0</v>
      </c>
      <c r="F299" s="48"/>
      <c r="G299" s="21"/>
      <c r="H299" s="50"/>
      <c r="I299" s="6"/>
      <c r="J299" s="6"/>
      <c r="K299" s="6"/>
      <c r="L299" s="6"/>
      <c r="M299" s="6"/>
      <c r="N299" s="6"/>
      <c r="O299" s="6"/>
      <c r="P299" s="6"/>
      <c r="Q299" s="6"/>
      <c r="R299" s="6"/>
      <c r="S299" s="6"/>
      <c r="T299" s="6"/>
      <c r="U299" s="6"/>
      <c r="V299" s="6"/>
      <c r="W299" s="6"/>
      <c r="X299" s="6"/>
      <c r="Y299" s="6"/>
      <c r="Z299" s="6"/>
      <c r="AA299" s="6"/>
    </row>
    <row r="300" spans="1:27" s="39" customFormat="1">
      <c r="A300" s="17">
        <v>1175</v>
      </c>
      <c r="B300" s="18" t="s">
        <v>61</v>
      </c>
      <c r="C300" s="19">
        <v>0</v>
      </c>
      <c r="D300" s="19">
        <v>0</v>
      </c>
      <c r="E300" s="19">
        <v>0</v>
      </c>
      <c r="F300" s="48"/>
      <c r="G300" s="21"/>
      <c r="H300" s="50"/>
      <c r="I300" s="6"/>
      <c r="J300" s="6"/>
      <c r="K300" s="6"/>
      <c r="L300" s="6"/>
      <c r="M300" s="6"/>
      <c r="N300" s="6"/>
      <c r="O300" s="6"/>
      <c r="P300" s="6"/>
      <c r="Q300" s="6"/>
      <c r="R300" s="6"/>
      <c r="S300" s="6"/>
      <c r="T300" s="6"/>
      <c r="U300" s="6"/>
      <c r="V300" s="6"/>
      <c r="W300" s="6"/>
      <c r="X300" s="6"/>
      <c r="Y300" s="6"/>
      <c r="Z300" s="6"/>
      <c r="AA300" s="6"/>
    </row>
    <row r="301" spans="1:27" s="39" customFormat="1">
      <c r="A301" s="17">
        <v>1176</v>
      </c>
      <c r="B301" s="18" t="s">
        <v>26</v>
      </c>
      <c r="C301" s="19">
        <v>0</v>
      </c>
      <c r="D301" s="19">
        <v>0</v>
      </c>
      <c r="E301" s="19">
        <v>0</v>
      </c>
      <c r="F301" s="48"/>
      <c r="G301" s="21"/>
      <c r="H301" s="50"/>
      <c r="I301" s="6"/>
      <c r="J301" s="6"/>
      <c r="K301" s="6"/>
      <c r="L301" s="6"/>
      <c r="M301" s="6"/>
      <c r="N301" s="6"/>
      <c r="O301" s="6"/>
      <c r="P301" s="6"/>
      <c r="Q301" s="6"/>
      <c r="R301" s="6"/>
      <c r="S301" s="6"/>
      <c r="T301" s="6"/>
      <c r="U301" s="6"/>
      <c r="V301" s="6"/>
      <c r="W301" s="6"/>
      <c r="X301" s="6"/>
      <c r="Y301" s="6"/>
      <c r="Z301" s="6"/>
      <c r="AA301" s="6"/>
    </row>
    <row r="302" spans="1:27" s="39" customFormat="1">
      <c r="A302" s="17">
        <v>1177</v>
      </c>
      <c r="B302" s="18" t="s">
        <v>30</v>
      </c>
      <c r="C302" s="19">
        <v>0</v>
      </c>
      <c r="D302" s="19">
        <v>0</v>
      </c>
      <c r="E302" s="19">
        <v>0</v>
      </c>
      <c r="F302" s="48"/>
      <c r="G302" s="21"/>
      <c r="H302" s="50"/>
      <c r="I302" s="6"/>
      <c r="J302" s="6"/>
      <c r="K302" s="6"/>
      <c r="L302" s="6"/>
      <c r="M302" s="6"/>
      <c r="N302" s="6"/>
      <c r="O302" s="6"/>
      <c r="P302" s="6"/>
      <c r="Q302" s="6"/>
      <c r="R302" s="6"/>
      <c r="S302" s="6"/>
      <c r="T302" s="6"/>
      <c r="U302" s="6"/>
      <c r="V302" s="6"/>
      <c r="W302" s="6"/>
      <c r="X302" s="6"/>
      <c r="Y302" s="6"/>
      <c r="Z302" s="6"/>
      <c r="AA302" s="6"/>
    </row>
    <row r="303" spans="1:27" s="39" customFormat="1">
      <c r="A303" s="17">
        <v>1178</v>
      </c>
      <c r="B303" s="18" t="s">
        <v>79</v>
      </c>
      <c r="C303" s="19">
        <v>150000</v>
      </c>
      <c r="D303" s="19">
        <v>0</v>
      </c>
      <c r="E303" s="19">
        <v>0</v>
      </c>
      <c r="F303" s="49"/>
      <c r="G303" s="21"/>
      <c r="H303" s="50"/>
      <c r="I303" s="6"/>
      <c r="J303" s="6"/>
      <c r="K303" s="6"/>
      <c r="L303" s="6"/>
      <c r="M303" s="6"/>
      <c r="N303" s="6"/>
      <c r="O303" s="6"/>
      <c r="P303" s="6"/>
      <c r="Q303" s="6"/>
      <c r="R303" s="6"/>
      <c r="S303" s="6"/>
      <c r="T303" s="6"/>
      <c r="U303" s="6"/>
      <c r="V303" s="6"/>
      <c r="W303" s="6"/>
      <c r="X303" s="6"/>
      <c r="Y303" s="6"/>
      <c r="Z303" s="6"/>
      <c r="AA303" s="6"/>
    </row>
    <row r="304" spans="1:27" s="39" customFormat="1" ht="63">
      <c r="A304" s="17">
        <v>1185</v>
      </c>
      <c r="B304" s="18" t="s">
        <v>99</v>
      </c>
      <c r="C304" s="19">
        <f>SUM(C305:C309)-C307</f>
        <v>39039.300000000003</v>
      </c>
      <c r="D304" s="19">
        <f>SUM(D305:D309)-D307</f>
        <v>2034.5</v>
      </c>
      <c r="E304" s="19">
        <v>5.2</v>
      </c>
      <c r="F304" s="47" t="s">
        <v>155</v>
      </c>
      <c r="G304" s="21">
        <v>28</v>
      </c>
      <c r="H304" s="50" t="s">
        <v>25</v>
      </c>
      <c r="I304" s="6"/>
      <c r="J304" s="6"/>
      <c r="K304" s="6"/>
      <c r="L304" s="6"/>
      <c r="M304" s="6"/>
      <c r="N304" s="6"/>
      <c r="O304" s="6"/>
      <c r="P304" s="6"/>
      <c r="Q304" s="6"/>
      <c r="R304" s="6"/>
      <c r="S304" s="6"/>
      <c r="T304" s="6"/>
      <c r="U304" s="6"/>
      <c r="V304" s="6"/>
      <c r="W304" s="6"/>
      <c r="X304" s="6"/>
      <c r="Y304" s="6"/>
      <c r="Z304" s="6"/>
      <c r="AA304" s="6"/>
    </row>
    <row r="305" spans="1:27" s="39" customFormat="1">
      <c r="A305" s="17">
        <v>1186</v>
      </c>
      <c r="B305" s="18" t="s">
        <v>53</v>
      </c>
      <c r="C305" s="19">
        <v>0</v>
      </c>
      <c r="D305" s="19">
        <v>0</v>
      </c>
      <c r="E305" s="19">
        <v>0</v>
      </c>
      <c r="F305" s="48"/>
      <c r="G305" s="21"/>
      <c r="H305" s="50"/>
      <c r="I305" s="6"/>
      <c r="J305" s="6"/>
      <c r="K305" s="6"/>
      <c r="L305" s="6"/>
      <c r="M305" s="6"/>
      <c r="N305" s="6"/>
      <c r="O305" s="6"/>
      <c r="P305" s="6"/>
      <c r="Q305" s="6"/>
      <c r="R305" s="6"/>
      <c r="S305" s="6"/>
      <c r="T305" s="6"/>
      <c r="U305" s="6"/>
      <c r="V305" s="6"/>
      <c r="W305" s="6"/>
      <c r="X305" s="6"/>
      <c r="Y305" s="6"/>
      <c r="Z305" s="6"/>
      <c r="AA305" s="6"/>
    </row>
    <row r="306" spans="1:27" s="39" customFormat="1">
      <c r="A306" s="17">
        <v>1187</v>
      </c>
      <c r="B306" s="18" t="s">
        <v>61</v>
      </c>
      <c r="C306" s="19">
        <v>37367.300000000003</v>
      </c>
      <c r="D306" s="19">
        <v>0</v>
      </c>
      <c r="E306" s="19">
        <v>0</v>
      </c>
      <c r="F306" s="48"/>
      <c r="G306" s="21"/>
      <c r="H306" s="50"/>
      <c r="I306" s="6"/>
      <c r="J306" s="6"/>
      <c r="K306" s="6"/>
      <c r="L306" s="6"/>
      <c r="M306" s="6"/>
      <c r="N306" s="6"/>
      <c r="O306" s="6"/>
      <c r="P306" s="6"/>
      <c r="Q306" s="6"/>
      <c r="R306" s="6"/>
      <c r="S306" s="6"/>
      <c r="T306" s="6"/>
      <c r="U306" s="6"/>
      <c r="V306" s="6"/>
      <c r="W306" s="6"/>
      <c r="X306" s="6"/>
      <c r="Y306" s="6"/>
      <c r="Z306" s="6"/>
      <c r="AA306" s="6"/>
    </row>
    <row r="307" spans="1:27" s="39" customFormat="1">
      <c r="A307" s="17">
        <v>1188</v>
      </c>
      <c r="B307" s="18" t="s">
        <v>26</v>
      </c>
      <c r="C307" s="19">
        <f>C306</f>
        <v>37367.300000000003</v>
      </c>
      <c r="D307" s="19">
        <v>0</v>
      </c>
      <c r="E307" s="19">
        <v>0</v>
      </c>
      <c r="F307" s="48"/>
      <c r="G307" s="21"/>
      <c r="H307" s="50"/>
      <c r="I307" s="6"/>
      <c r="J307" s="6"/>
      <c r="K307" s="6"/>
      <c r="L307" s="6"/>
      <c r="M307" s="6"/>
      <c r="N307" s="6"/>
      <c r="O307" s="6"/>
      <c r="P307" s="6"/>
      <c r="Q307" s="6"/>
      <c r="R307" s="6"/>
      <c r="S307" s="6"/>
      <c r="T307" s="6"/>
      <c r="U307" s="6"/>
      <c r="V307" s="6"/>
      <c r="W307" s="6"/>
      <c r="X307" s="6"/>
      <c r="Y307" s="6"/>
      <c r="Z307" s="6"/>
      <c r="AA307" s="6"/>
    </row>
    <row r="308" spans="1:27" s="39" customFormat="1">
      <c r="A308" s="17">
        <v>1189</v>
      </c>
      <c r="B308" s="18" t="s">
        <v>30</v>
      </c>
      <c r="C308" s="19">
        <v>1672</v>
      </c>
      <c r="D308" s="19">
        <v>2034.5</v>
      </c>
      <c r="E308" s="19">
        <f>D308/C308*100</f>
        <v>121.68062200956938</v>
      </c>
      <c r="F308" s="48"/>
      <c r="G308" s="21"/>
      <c r="H308" s="50"/>
      <c r="I308" s="6"/>
      <c r="J308" s="6"/>
      <c r="K308" s="6"/>
      <c r="L308" s="6"/>
      <c r="M308" s="6"/>
      <c r="N308" s="6"/>
      <c r="O308" s="6"/>
      <c r="P308" s="6"/>
      <c r="Q308" s="6"/>
      <c r="R308" s="6"/>
      <c r="S308" s="6"/>
      <c r="T308" s="6"/>
      <c r="U308" s="6"/>
      <c r="V308" s="6"/>
      <c r="W308" s="6"/>
      <c r="X308" s="6"/>
      <c r="Y308" s="6"/>
      <c r="Z308" s="6"/>
      <c r="AA308" s="6"/>
    </row>
    <row r="309" spans="1:27" s="39" customFormat="1">
      <c r="A309" s="17">
        <v>1190</v>
      </c>
      <c r="B309" s="18" t="s">
        <v>79</v>
      </c>
      <c r="C309" s="19">
        <v>0</v>
      </c>
      <c r="D309" s="19">
        <v>0</v>
      </c>
      <c r="E309" s="19">
        <v>0</v>
      </c>
      <c r="F309" s="49"/>
      <c r="G309" s="21"/>
      <c r="H309" s="50"/>
      <c r="I309" s="6"/>
      <c r="J309" s="6"/>
      <c r="K309" s="6"/>
      <c r="L309" s="6"/>
      <c r="M309" s="6"/>
      <c r="N309" s="6"/>
      <c r="O309" s="6"/>
      <c r="P309" s="6"/>
      <c r="Q309" s="6"/>
      <c r="R309" s="6"/>
      <c r="S309" s="6"/>
      <c r="T309" s="6"/>
      <c r="U309" s="6"/>
      <c r="V309" s="6"/>
      <c r="W309" s="6"/>
      <c r="X309" s="6"/>
      <c r="Y309" s="6"/>
      <c r="Z309" s="6"/>
      <c r="AA309" s="6"/>
    </row>
    <row r="310" spans="1:27" s="39" customFormat="1" ht="94.5">
      <c r="A310" s="17">
        <v>1203</v>
      </c>
      <c r="B310" s="18" t="s">
        <v>100</v>
      </c>
      <c r="C310" s="19">
        <f>SUM(C311:C315)-C313</f>
        <v>62515.9</v>
      </c>
      <c r="D310" s="19">
        <f>SUM(D311:D315)-D313</f>
        <v>0</v>
      </c>
      <c r="E310" s="19">
        <f>SUM(E311:E315)-E313</f>
        <v>0</v>
      </c>
      <c r="F310" s="47" t="s">
        <v>162</v>
      </c>
      <c r="G310" s="21">
        <v>28</v>
      </c>
      <c r="H310" s="50" t="s">
        <v>25</v>
      </c>
      <c r="I310" s="6"/>
      <c r="J310" s="6"/>
      <c r="K310" s="6"/>
      <c r="L310" s="6"/>
      <c r="M310" s="6"/>
      <c r="N310" s="6"/>
      <c r="O310" s="6"/>
      <c r="P310" s="6"/>
      <c r="Q310" s="6"/>
      <c r="R310" s="6"/>
      <c r="S310" s="6"/>
      <c r="T310" s="6"/>
      <c r="U310" s="6"/>
      <c r="V310" s="6"/>
      <c r="W310" s="6"/>
      <c r="X310" s="6"/>
      <c r="Y310" s="6"/>
      <c r="Z310" s="6"/>
      <c r="AA310" s="6"/>
    </row>
    <row r="311" spans="1:27" s="39" customFormat="1">
      <c r="A311" s="17">
        <v>1204</v>
      </c>
      <c r="B311" s="18" t="s">
        <v>53</v>
      </c>
      <c r="C311" s="19">
        <v>0</v>
      </c>
      <c r="D311" s="19">
        <v>0</v>
      </c>
      <c r="E311" s="19">
        <v>0</v>
      </c>
      <c r="F311" s="48"/>
      <c r="G311" s="21"/>
      <c r="H311" s="50"/>
      <c r="I311" s="6"/>
      <c r="J311" s="6"/>
      <c r="K311" s="6"/>
      <c r="L311" s="6"/>
      <c r="M311" s="6"/>
      <c r="N311" s="6"/>
      <c r="O311" s="6"/>
      <c r="P311" s="6"/>
      <c r="Q311" s="6"/>
      <c r="R311" s="6"/>
      <c r="S311" s="6"/>
      <c r="T311" s="6"/>
      <c r="U311" s="6"/>
      <c r="V311" s="6"/>
      <c r="W311" s="6"/>
      <c r="X311" s="6"/>
      <c r="Y311" s="6"/>
      <c r="Z311" s="6"/>
      <c r="AA311" s="6"/>
    </row>
    <row r="312" spans="1:27" s="39" customFormat="1">
      <c r="A312" s="17">
        <v>1205</v>
      </c>
      <c r="B312" s="18" t="s">
        <v>61</v>
      </c>
      <c r="C312" s="19">
        <v>0</v>
      </c>
      <c r="D312" s="19">
        <v>0</v>
      </c>
      <c r="E312" s="19">
        <v>0</v>
      </c>
      <c r="F312" s="48"/>
      <c r="G312" s="21"/>
      <c r="H312" s="50"/>
      <c r="I312" s="6"/>
      <c r="J312" s="6"/>
      <c r="K312" s="6"/>
      <c r="L312" s="6"/>
      <c r="M312" s="6"/>
      <c r="N312" s="6"/>
      <c r="O312" s="6"/>
      <c r="P312" s="6"/>
      <c r="Q312" s="6"/>
      <c r="R312" s="6"/>
      <c r="S312" s="6"/>
      <c r="T312" s="6"/>
      <c r="U312" s="6"/>
      <c r="V312" s="6"/>
      <c r="W312" s="6"/>
      <c r="X312" s="6"/>
      <c r="Y312" s="6"/>
      <c r="Z312" s="6"/>
      <c r="AA312" s="6"/>
    </row>
    <row r="313" spans="1:27" s="39" customFormat="1">
      <c r="A313" s="17">
        <v>1206</v>
      </c>
      <c r="B313" s="18" t="s">
        <v>26</v>
      </c>
      <c r="C313" s="19">
        <f>C312</f>
        <v>0</v>
      </c>
      <c r="D313" s="19">
        <v>0</v>
      </c>
      <c r="E313" s="19">
        <v>0</v>
      </c>
      <c r="F313" s="48"/>
      <c r="G313" s="21"/>
      <c r="H313" s="50"/>
      <c r="I313" s="6"/>
      <c r="J313" s="6"/>
      <c r="K313" s="6"/>
      <c r="L313" s="6"/>
      <c r="M313" s="6"/>
      <c r="N313" s="6"/>
      <c r="O313" s="6"/>
      <c r="P313" s="6"/>
      <c r="Q313" s="6"/>
      <c r="R313" s="6"/>
      <c r="S313" s="6"/>
      <c r="T313" s="6"/>
      <c r="U313" s="6"/>
      <c r="V313" s="6"/>
      <c r="W313" s="6"/>
      <c r="X313" s="6"/>
      <c r="Y313" s="6"/>
      <c r="Z313" s="6"/>
      <c r="AA313" s="6"/>
    </row>
    <row r="314" spans="1:27" s="39" customFormat="1">
      <c r="A314" s="17">
        <v>1207</v>
      </c>
      <c r="B314" s="18" t="s">
        <v>30</v>
      </c>
      <c r="C314" s="19">
        <v>62515.9</v>
      </c>
      <c r="D314" s="19">
        <v>0</v>
      </c>
      <c r="E314" s="19">
        <v>0</v>
      </c>
      <c r="F314" s="48"/>
      <c r="G314" s="21"/>
      <c r="H314" s="50"/>
      <c r="I314" s="6"/>
      <c r="J314" s="6"/>
      <c r="K314" s="6"/>
      <c r="L314" s="6"/>
      <c r="M314" s="6"/>
      <c r="N314" s="6"/>
      <c r="O314" s="6"/>
      <c r="P314" s="6"/>
      <c r="Q314" s="6"/>
      <c r="R314" s="6"/>
      <c r="S314" s="6"/>
      <c r="T314" s="6"/>
      <c r="U314" s="6"/>
      <c r="V314" s="6"/>
      <c r="W314" s="6"/>
      <c r="X314" s="6"/>
      <c r="Y314" s="6"/>
      <c r="Z314" s="6"/>
      <c r="AA314" s="6"/>
    </row>
    <row r="315" spans="1:27" s="39" customFormat="1">
      <c r="A315" s="17">
        <v>1208</v>
      </c>
      <c r="B315" s="18" t="s">
        <v>79</v>
      </c>
      <c r="C315" s="19">
        <v>0</v>
      </c>
      <c r="D315" s="19">
        <v>0</v>
      </c>
      <c r="E315" s="19">
        <v>0</v>
      </c>
      <c r="F315" s="49"/>
      <c r="G315" s="21"/>
      <c r="H315" s="50"/>
      <c r="I315" s="6"/>
      <c r="J315" s="6"/>
      <c r="K315" s="6"/>
      <c r="L315" s="6"/>
      <c r="M315" s="6"/>
      <c r="N315" s="6"/>
      <c r="O315" s="6"/>
      <c r="P315" s="6"/>
      <c r="Q315" s="6"/>
      <c r="R315" s="6"/>
      <c r="S315" s="6"/>
      <c r="T315" s="6"/>
      <c r="U315" s="6"/>
      <c r="V315" s="6"/>
      <c r="W315" s="6"/>
      <c r="X315" s="6"/>
      <c r="Y315" s="6"/>
      <c r="Z315" s="6"/>
      <c r="AA315" s="6"/>
    </row>
    <row r="316" spans="1:27" s="39" customFormat="1" ht="78.75">
      <c r="A316" s="17">
        <v>1209</v>
      </c>
      <c r="B316" s="18" t="s">
        <v>101</v>
      </c>
      <c r="C316" s="19">
        <f>SUM(C317:C321)-C319</f>
        <v>104205.4</v>
      </c>
      <c r="D316" s="19">
        <f>SUM(D317:D321)-D319</f>
        <v>10468.799999999999</v>
      </c>
      <c r="E316" s="19">
        <f>D316/C316*100</f>
        <v>10.046312379204917</v>
      </c>
      <c r="F316" s="47" t="s">
        <v>163</v>
      </c>
      <c r="G316" s="21">
        <v>28</v>
      </c>
      <c r="H316" s="50" t="s">
        <v>25</v>
      </c>
      <c r="I316" s="6"/>
      <c r="J316" s="6"/>
      <c r="K316" s="6"/>
      <c r="L316" s="6"/>
      <c r="M316" s="6"/>
      <c r="N316" s="6"/>
      <c r="O316" s="6"/>
      <c r="P316" s="6"/>
      <c r="Q316" s="6"/>
      <c r="R316" s="6"/>
      <c r="S316" s="6"/>
      <c r="T316" s="6"/>
      <c r="U316" s="6"/>
      <c r="V316" s="6"/>
      <c r="W316" s="6"/>
      <c r="X316" s="6"/>
      <c r="Y316" s="6"/>
      <c r="Z316" s="6"/>
      <c r="AA316" s="6"/>
    </row>
    <row r="317" spans="1:27" s="39" customFormat="1">
      <c r="A317" s="17">
        <v>1210</v>
      </c>
      <c r="B317" s="18" t="s">
        <v>53</v>
      </c>
      <c r="C317" s="19">
        <v>0</v>
      </c>
      <c r="D317" s="19">
        <v>0</v>
      </c>
      <c r="E317" s="19">
        <v>0</v>
      </c>
      <c r="F317" s="48"/>
      <c r="G317" s="21"/>
      <c r="H317" s="50"/>
      <c r="I317" s="6"/>
      <c r="J317" s="6"/>
      <c r="K317" s="6"/>
      <c r="L317" s="6"/>
      <c r="M317" s="6"/>
      <c r="N317" s="6"/>
      <c r="O317" s="6"/>
      <c r="P317" s="6"/>
      <c r="Q317" s="6"/>
      <c r="R317" s="6"/>
      <c r="S317" s="6"/>
      <c r="T317" s="6"/>
      <c r="U317" s="6"/>
      <c r="V317" s="6"/>
      <c r="W317" s="6"/>
      <c r="X317" s="6"/>
      <c r="Y317" s="6"/>
      <c r="Z317" s="6"/>
      <c r="AA317" s="6"/>
    </row>
    <row r="318" spans="1:27" s="39" customFormat="1">
      <c r="A318" s="17">
        <v>1211</v>
      </c>
      <c r="B318" s="18" t="s">
        <v>61</v>
      </c>
      <c r="C318" s="19">
        <v>94777.4</v>
      </c>
      <c r="D318" s="19">
        <f>D319</f>
        <v>0</v>
      </c>
      <c r="E318" s="19">
        <v>0</v>
      </c>
      <c r="F318" s="48"/>
      <c r="G318" s="21"/>
      <c r="H318" s="50"/>
      <c r="I318" s="6"/>
      <c r="J318" s="6"/>
      <c r="K318" s="6"/>
      <c r="L318" s="6"/>
      <c r="M318" s="6"/>
      <c r="N318" s="6"/>
      <c r="O318" s="6"/>
      <c r="P318" s="6"/>
      <c r="Q318" s="6"/>
      <c r="R318" s="6"/>
      <c r="S318" s="6"/>
      <c r="T318" s="6"/>
      <c r="U318" s="6"/>
      <c r="V318" s="6"/>
      <c r="W318" s="6"/>
      <c r="X318" s="6"/>
      <c r="Y318" s="6"/>
      <c r="Z318" s="6"/>
      <c r="AA318" s="6"/>
    </row>
    <row r="319" spans="1:27" s="39" customFormat="1">
      <c r="A319" s="17">
        <v>1212</v>
      </c>
      <c r="B319" s="18" t="s">
        <v>26</v>
      </c>
      <c r="C319" s="19">
        <f>C318</f>
        <v>94777.4</v>
      </c>
      <c r="D319" s="19">
        <v>0</v>
      </c>
      <c r="E319" s="19">
        <v>0</v>
      </c>
      <c r="F319" s="48"/>
      <c r="G319" s="21"/>
      <c r="H319" s="50"/>
      <c r="I319" s="6"/>
      <c r="J319" s="6"/>
      <c r="K319" s="6"/>
      <c r="L319" s="6"/>
      <c r="M319" s="6"/>
      <c r="N319" s="6"/>
      <c r="O319" s="6"/>
      <c r="P319" s="6"/>
      <c r="Q319" s="6"/>
      <c r="R319" s="6"/>
      <c r="S319" s="6"/>
      <c r="T319" s="6"/>
      <c r="U319" s="6"/>
      <c r="V319" s="6"/>
      <c r="W319" s="6"/>
      <c r="X319" s="6"/>
      <c r="Y319" s="6"/>
      <c r="Z319" s="6"/>
      <c r="AA319" s="6"/>
    </row>
    <row r="320" spans="1:27" s="39" customFormat="1">
      <c r="A320" s="17">
        <v>1213</v>
      </c>
      <c r="B320" s="18" t="s">
        <v>30</v>
      </c>
      <c r="C320" s="19">
        <v>9428</v>
      </c>
      <c r="D320" s="19">
        <v>10468.799999999999</v>
      </c>
      <c r="E320" s="19">
        <f>D320/C320*100</f>
        <v>111.03945693678403</v>
      </c>
      <c r="F320" s="48"/>
      <c r="G320" s="21"/>
      <c r="H320" s="50"/>
      <c r="I320" s="6"/>
      <c r="J320" s="6"/>
      <c r="K320" s="6"/>
      <c r="L320" s="6"/>
      <c r="M320" s="6"/>
      <c r="N320" s="6"/>
      <c r="O320" s="6"/>
      <c r="P320" s="6"/>
      <c r="Q320" s="6"/>
      <c r="R320" s="6"/>
      <c r="S320" s="6"/>
      <c r="T320" s="6"/>
      <c r="U320" s="6"/>
      <c r="V320" s="6"/>
      <c r="W320" s="6"/>
      <c r="X320" s="6"/>
      <c r="Y320" s="6"/>
      <c r="Z320" s="6"/>
      <c r="AA320" s="6"/>
    </row>
    <row r="321" spans="1:27" s="39" customFormat="1">
      <c r="A321" s="17">
        <v>1214</v>
      </c>
      <c r="B321" s="18" t="s">
        <v>79</v>
      </c>
      <c r="C321" s="19">
        <v>0</v>
      </c>
      <c r="D321" s="19">
        <v>0</v>
      </c>
      <c r="E321" s="19">
        <v>0</v>
      </c>
      <c r="F321" s="49"/>
      <c r="G321" s="21"/>
      <c r="H321" s="50"/>
      <c r="I321" s="6"/>
      <c r="J321" s="6"/>
      <c r="K321" s="6"/>
      <c r="L321" s="6"/>
      <c r="M321" s="6"/>
      <c r="N321" s="6"/>
      <c r="O321" s="6"/>
      <c r="P321" s="6"/>
      <c r="Q321" s="6"/>
      <c r="R321" s="6"/>
      <c r="S321" s="6"/>
      <c r="T321" s="6"/>
      <c r="U321" s="6"/>
      <c r="V321" s="6"/>
      <c r="W321" s="6"/>
      <c r="X321" s="6"/>
      <c r="Y321" s="6"/>
      <c r="Z321" s="6"/>
      <c r="AA321" s="6"/>
    </row>
    <row r="322" spans="1:27" s="39" customFormat="1">
      <c r="A322" s="17">
        <v>1221</v>
      </c>
      <c r="B322" s="55" t="s">
        <v>102</v>
      </c>
      <c r="C322" s="55"/>
      <c r="D322" s="55"/>
      <c r="E322" s="55"/>
      <c r="F322" s="55"/>
      <c r="G322" s="55"/>
      <c r="H322" s="13"/>
      <c r="I322" s="6"/>
      <c r="J322" s="6"/>
      <c r="K322" s="6"/>
      <c r="L322" s="6"/>
      <c r="M322" s="6"/>
      <c r="N322" s="6"/>
      <c r="O322" s="6"/>
      <c r="P322" s="6"/>
      <c r="Q322" s="6"/>
      <c r="R322" s="6"/>
      <c r="S322" s="6"/>
      <c r="T322" s="6"/>
      <c r="U322" s="6"/>
      <c r="V322" s="6"/>
      <c r="W322" s="6"/>
      <c r="X322" s="6"/>
      <c r="Y322" s="6"/>
      <c r="Z322" s="6"/>
      <c r="AA322" s="6"/>
    </row>
    <row r="323" spans="1:27" s="7" customFormat="1" ht="47.25">
      <c r="A323" s="17">
        <v>1222</v>
      </c>
      <c r="B323" s="18" t="s">
        <v>103</v>
      </c>
      <c r="C323" s="19">
        <f>SUM(C324:C328)-C326</f>
        <v>30000</v>
      </c>
      <c r="D323" s="19">
        <f>SUM(D324:D328)-D326</f>
        <v>118190</v>
      </c>
      <c r="E323" s="19">
        <f>SUM(E324:E328)-E326</f>
        <v>393.96666666666664</v>
      </c>
      <c r="F323" s="19"/>
      <c r="G323" s="21"/>
      <c r="H323" s="13"/>
      <c r="I323" s="6"/>
      <c r="J323" s="6"/>
      <c r="K323" s="6"/>
      <c r="L323" s="6"/>
      <c r="M323" s="6"/>
      <c r="N323" s="6"/>
      <c r="O323" s="6"/>
      <c r="P323" s="6"/>
      <c r="Q323" s="6"/>
      <c r="R323" s="6"/>
      <c r="S323" s="6"/>
      <c r="T323" s="6"/>
      <c r="U323" s="6"/>
      <c r="V323" s="6"/>
      <c r="W323" s="6"/>
      <c r="X323" s="6"/>
      <c r="Y323" s="6"/>
      <c r="Z323" s="6"/>
      <c r="AA323" s="6"/>
    </row>
    <row r="324" spans="1:27" s="7" customFormat="1">
      <c r="A324" s="17">
        <v>1223</v>
      </c>
      <c r="B324" s="18" t="s">
        <v>77</v>
      </c>
      <c r="C324" s="19">
        <f t="shared" ref="C324:E328" si="9">C330</f>
        <v>0</v>
      </c>
      <c r="D324" s="19">
        <f t="shared" si="9"/>
        <v>0</v>
      </c>
      <c r="E324" s="19">
        <f t="shared" si="9"/>
        <v>0</v>
      </c>
      <c r="F324" s="19"/>
      <c r="G324" s="21"/>
      <c r="H324" s="13"/>
      <c r="I324" s="6"/>
      <c r="J324" s="6"/>
      <c r="K324" s="6"/>
      <c r="L324" s="6"/>
      <c r="M324" s="6"/>
      <c r="N324" s="6"/>
      <c r="O324" s="6"/>
      <c r="P324" s="6"/>
      <c r="Q324" s="6"/>
      <c r="R324" s="6"/>
      <c r="S324" s="6"/>
      <c r="T324" s="6"/>
      <c r="U324" s="6"/>
      <c r="V324" s="6"/>
      <c r="W324" s="6"/>
      <c r="X324" s="6"/>
      <c r="Y324" s="6"/>
      <c r="Z324" s="6"/>
      <c r="AA324" s="6"/>
    </row>
    <row r="325" spans="1:27" s="7" customFormat="1">
      <c r="A325" s="17">
        <v>1224</v>
      </c>
      <c r="B325" s="18" t="s">
        <v>20</v>
      </c>
      <c r="C325" s="19">
        <f t="shared" si="9"/>
        <v>0</v>
      </c>
      <c r="D325" s="19">
        <f t="shared" si="9"/>
        <v>0</v>
      </c>
      <c r="E325" s="19">
        <f t="shared" si="9"/>
        <v>0</v>
      </c>
      <c r="F325" s="19"/>
      <c r="G325" s="21"/>
      <c r="H325" s="13"/>
      <c r="I325" s="6"/>
      <c r="J325" s="6"/>
      <c r="K325" s="6"/>
      <c r="L325" s="6"/>
      <c r="M325" s="6"/>
      <c r="N325" s="6"/>
      <c r="O325" s="6"/>
      <c r="P325" s="6"/>
      <c r="Q325" s="6"/>
      <c r="R325" s="6"/>
      <c r="S325" s="6"/>
      <c r="T325" s="6"/>
      <c r="U325" s="6"/>
      <c r="V325" s="6"/>
      <c r="W325" s="6"/>
      <c r="X325" s="6"/>
      <c r="Y325" s="6"/>
      <c r="Z325" s="6"/>
      <c r="AA325" s="6"/>
    </row>
    <row r="326" spans="1:27" s="7" customFormat="1">
      <c r="A326" s="17">
        <v>1225</v>
      </c>
      <c r="B326" s="18" t="s">
        <v>26</v>
      </c>
      <c r="C326" s="19">
        <f t="shared" si="9"/>
        <v>0</v>
      </c>
      <c r="D326" s="19">
        <f t="shared" si="9"/>
        <v>0</v>
      </c>
      <c r="E326" s="19">
        <f t="shared" si="9"/>
        <v>0</v>
      </c>
      <c r="F326" s="19"/>
      <c r="G326" s="21"/>
      <c r="H326" s="13"/>
      <c r="I326" s="6"/>
      <c r="J326" s="6"/>
      <c r="K326" s="6"/>
      <c r="L326" s="6"/>
      <c r="M326" s="6"/>
      <c r="N326" s="6"/>
      <c r="O326" s="6"/>
      <c r="P326" s="6"/>
      <c r="Q326" s="6"/>
      <c r="R326" s="6"/>
      <c r="S326" s="6"/>
      <c r="T326" s="6"/>
      <c r="U326" s="6"/>
      <c r="V326" s="6"/>
      <c r="W326" s="6"/>
      <c r="X326" s="6"/>
      <c r="Y326" s="6"/>
      <c r="Z326" s="6"/>
      <c r="AA326" s="6"/>
    </row>
    <row r="327" spans="1:27" s="7" customFormat="1">
      <c r="A327" s="17">
        <v>1226</v>
      </c>
      <c r="B327" s="18" t="s">
        <v>30</v>
      </c>
      <c r="C327" s="19">
        <f t="shared" si="9"/>
        <v>0</v>
      </c>
      <c r="D327" s="19">
        <f t="shared" si="9"/>
        <v>0</v>
      </c>
      <c r="E327" s="19">
        <f t="shared" si="9"/>
        <v>0</v>
      </c>
      <c r="F327" s="19"/>
      <c r="G327" s="21"/>
      <c r="H327" s="13"/>
      <c r="I327" s="6"/>
      <c r="J327" s="6"/>
      <c r="K327" s="6"/>
      <c r="L327" s="6"/>
      <c r="M327" s="6"/>
      <c r="N327" s="6"/>
      <c r="O327" s="6"/>
      <c r="P327" s="6"/>
      <c r="Q327" s="6"/>
      <c r="R327" s="6"/>
      <c r="S327" s="6"/>
      <c r="T327" s="6"/>
      <c r="U327" s="6"/>
      <c r="V327" s="6"/>
      <c r="W327" s="6"/>
      <c r="X327" s="6"/>
      <c r="Y327" s="6"/>
      <c r="Z327" s="6"/>
      <c r="AA327" s="6"/>
    </row>
    <row r="328" spans="1:27" s="7" customFormat="1">
      <c r="A328" s="17">
        <v>1227</v>
      </c>
      <c r="B328" s="18" t="s">
        <v>15</v>
      </c>
      <c r="C328" s="19">
        <f t="shared" si="9"/>
        <v>30000</v>
      </c>
      <c r="D328" s="19">
        <f t="shared" si="9"/>
        <v>118190</v>
      </c>
      <c r="E328" s="19">
        <f t="shared" si="9"/>
        <v>393.96666666666664</v>
      </c>
      <c r="F328" s="19"/>
      <c r="G328" s="21"/>
      <c r="H328" s="13"/>
      <c r="I328" s="6"/>
      <c r="J328" s="6"/>
      <c r="K328" s="6"/>
      <c r="L328" s="6"/>
      <c r="M328" s="6"/>
      <c r="N328" s="6"/>
      <c r="O328" s="6"/>
      <c r="P328" s="6"/>
      <c r="Q328" s="6"/>
      <c r="R328" s="6"/>
      <c r="S328" s="6"/>
      <c r="T328" s="6"/>
      <c r="U328" s="6"/>
      <c r="V328" s="6"/>
      <c r="W328" s="6"/>
      <c r="X328" s="6"/>
      <c r="Y328" s="6"/>
      <c r="Z328" s="6"/>
      <c r="AA328" s="6"/>
    </row>
    <row r="329" spans="1:27" s="7" customFormat="1" ht="63">
      <c r="A329" s="17">
        <v>1228</v>
      </c>
      <c r="B329" s="18" t="s">
        <v>104</v>
      </c>
      <c r="C329" s="19">
        <f>SUM(C330:C334)-C332</f>
        <v>30000</v>
      </c>
      <c r="D329" s="19">
        <f>SUM(D330:D334)-D332</f>
        <v>118190</v>
      </c>
      <c r="E329" s="19">
        <f>D329/C329*100</f>
        <v>393.96666666666664</v>
      </c>
      <c r="F329" s="47" t="s">
        <v>144</v>
      </c>
      <c r="G329" s="21" t="s">
        <v>105</v>
      </c>
      <c r="H329" s="13"/>
      <c r="I329" s="6"/>
      <c r="J329" s="6"/>
      <c r="K329" s="6"/>
      <c r="L329" s="6"/>
      <c r="M329" s="6"/>
      <c r="N329" s="6"/>
      <c r="O329" s="6"/>
      <c r="P329" s="6"/>
      <c r="Q329" s="6"/>
      <c r="R329" s="6"/>
      <c r="S329" s="6"/>
      <c r="T329" s="6"/>
      <c r="U329" s="6"/>
      <c r="V329" s="6"/>
      <c r="W329" s="6"/>
      <c r="X329" s="6"/>
      <c r="Y329" s="6"/>
      <c r="Z329" s="6"/>
      <c r="AA329" s="6"/>
    </row>
    <row r="330" spans="1:27" s="7" customFormat="1">
      <c r="A330" s="17">
        <v>1229</v>
      </c>
      <c r="B330" s="18" t="s">
        <v>77</v>
      </c>
      <c r="C330" s="19">
        <v>0</v>
      </c>
      <c r="D330" s="19">
        <v>0</v>
      </c>
      <c r="E330" s="19">
        <v>0</v>
      </c>
      <c r="F330" s="48"/>
      <c r="G330" s="21"/>
      <c r="H330" s="13"/>
      <c r="I330" s="6"/>
      <c r="J330" s="6"/>
      <c r="K330" s="6"/>
      <c r="L330" s="6"/>
      <c r="M330" s="6"/>
      <c r="N330" s="6"/>
      <c r="O330" s="6"/>
      <c r="P330" s="6"/>
      <c r="Q330" s="6"/>
      <c r="R330" s="6"/>
      <c r="S330" s="6"/>
      <c r="T330" s="6"/>
      <c r="U330" s="6"/>
      <c r="V330" s="6"/>
      <c r="W330" s="6"/>
      <c r="X330" s="6"/>
      <c r="Y330" s="6"/>
      <c r="Z330" s="6"/>
      <c r="AA330" s="6"/>
    </row>
    <row r="331" spans="1:27" s="7" customFormat="1">
      <c r="A331" s="17">
        <v>1230</v>
      </c>
      <c r="B331" s="18" t="s">
        <v>20</v>
      </c>
      <c r="C331" s="19">
        <v>0</v>
      </c>
      <c r="D331" s="19">
        <v>0</v>
      </c>
      <c r="E331" s="19">
        <v>0</v>
      </c>
      <c r="F331" s="48"/>
      <c r="G331" s="21"/>
      <c r="H331" s="13"/>
      <c r="I331" s="6"/>
      <c r="J331" s="6"/>
      <c r="K331" s="6"/>
      <c r="L331" s="6"/>
      <c r="M331" s="6"/>
      <c r="N331" s="6"/>
      <c r="O331" s="6"/>
      <c r="P331" s="6"/>
      <c r="Q331" s="6"/>
      <c r="R331" s="6"/>
      <c r="S331" s="6"/>
      <c r="T331" s="6"/>
      <c r="U331" s="6"/>
      <c r="V331" s="6"/>
      <c r="W331" s="6"/>
      <c r="X331" s="6"/>
      <c r="Y331" s="6"/>
      <c r="Z331" s="6"/>
      <c r="AA331" s="6"/>
    </row>
    <row r="332" spans="1:27" s="7" customFormat="1">
      <c r="A332" s="17">
        <v>1231</v>
      </c>
      <c r="B332" s="18" t="s">
        <v>26</v>
      </c>
      <c r="C332" s="19">
        <v>0</v>
      </c>
      <c r="D332" s="19">
        <v>0</v>
      </c>
      <c r="E332" s="19">
        <v>0</v>
      </c>
      <c r="F332" s="48"/>
      <c r="G332" s="21"/>
      <c r="H332" s="13"/>
      <c r="I332" s="6"/>
      <c r="J332" s="6"/>
      <c r="K332" s="6"/>
      <c r="L332" s="6"/>
      <c r="M332" s="6"/>
      <c r="N332" s="6"/>
      <c r="O332" s="6"/>
      <c r="P332" s="6"/>
      <c r="Q332" s="6"/>
      <c r="R332" s="6"/>
      <c r="S332" s="6"/>
      <c r="T332" s="6"/>
      <c r="U332" s="6"/>
      <c r="V332" s="6"/>
      <c r="W332" s="6"/>
      <c r="X332" s="6"/>
      <c r="Y332" s="6"/>
      <c r="Z332" s="6"/>
      <c r="AA332" s="6"/>
    </row>
    <row r="333" spans="1:27" s="7" customFormat="1">
      <c r="A333" s="17">
        <v>1232</v>
      </c>
      <c r="B333" s="18" t="s">
        <v>30</v>
      </c>
      <c r="C333" s="19">
        <v>0</v>
      </c>
      <c r="D333" s="19">
        <v>0</v>
      </c>
      <c r="E333" s="19">
        <v>0</v>
      </c>
      <c r="F333" s="48"/>
      <c r="G333" s="21"/>
      <c r="H333" s="13"/>
      <c r="I333" s="6"/>
      <c r="J333" s="6"/>
      <c r="K333" s="6"/>
      <c r="L333" s="6"/>
      <c r="M333" s="6"/>
      <c r="N333" s="6"/>
      <c r="O333" s="6"/>
      <c r="P333" s="6"/>
      <c r="Q333" s="6"/>
      <c r="R333" s="6"/>
      <c r="S333" s="6"/>
      <c r="T333" s="6"/>
      <c r="U333" s="6"/>
      <c r="V333" s="6"/>
      <c r="W333" s="6"/>
      <c r="X333" s="6"/>
      <c r="Y333" s="6"/>
      <c r="Z333" s="6"/>
      <c r="AA333" s="6"/>
    </row>
    <row r="334" spans="1:27" s="7" customFormat="1">
      <c r="A334" s="17">
        <v>1233</v>
      </c>
      <c r="B334" s="18" t="s">
        <v>15</v>
      </c>
      <c r="C334" s="19">
        <v>30000</v>
      </c>
      <c r="D334" s="19">
        <v>118190</v>
      </c>
      <c r="E334" s="19">
        <f>D334/C334*100</f>
        <v>393.96666666666664</v>
      </c>
      <c r="F334" s="49"/>
      <c r="G334" s="21"/>
      <c r="H334" s="13"/>
      <c r="I334" s="6"/>
      <c r="J334" s="6"/>
      <c r="K334" s="6"/>
      <c r="L334" s="6"/>
      <c r="M334" s="6"/>
      <c r="N334" s="6"/>
      <c r="O334" s="6"/>
      <c r="P334" s="6"/>
      <c r="Q334" s="6"/>
      <c r="R334" s="6"/>
      <c r="S334" s="6"/>
      <c r="T334" s="6"/>
      <c r="U334" s="6"/>
      <c r="V334" s="6"/>
      <c r="W334" s="6"/>
      <c r="X334" s="6"/>
      <c r="Y334" s="6"/>
      <c r="Z334" s="6"/>
      <c r="AA334" s="6"/>
    </row>
    <row r="335" spans="1:27" s="7" customFormat="1">
      <c r="A335" s="17">
        <v>1234</v>
      </c>
      <c r="B335" s="55" t="s">
        <v>106</v>
      </c>
      <c r="C335" s="55"/>
      <c r="D335" s="55"/>
      <c r="E335" s="55"/>
      <c r="F335" s="55"/>
      <c r="G335" s="55"/>
      <c r="H335" s="13"/>
      <c r="I335" s="6"/>
      <c r="J335" s="6"/>
      <c r="K335" s="6"/>
      <c r="L335" s="6"/>
      <c r="M335" s="6"/>
      <c r="N335" s="6"/>
      <c r="O335" s="6"/>
      <c r="P335" s="6"/>
      <c r="Q335" s="6"/>
      <c r="R335" s="6"/>
      <c r="S335" s="6"/>
      <c r="T335" s="6"/>
      <c r="U335" s="6"/>
      <c r="V335" s="6"/>
      <c r="W335" s="6"/>
      <c r="X335" s="6"/>
      <c r="Y335" s="6"/>
      <c r="Z335" s="6"/>
      <c r="AA335" s="6"/>
    </row>
    <row r="336" spans="1:27" s="7" customFormat="1" ht="47.25">
      <c r="A336" s="17">
        <v>1235</v>
      </c>
      <c r="B336" s="18" t="s">
        <v>107</v>
      </c>
      <c r="C336" s="19">
        <f>SUM(C337:C341)-C339</f>
        <v>2797878</v>
      </c>
      <c r="D336" s="19">
        <f>SUM(D337:D341)-D339</f>
        <v>422971</v>
      </c>
      <c r="E336" s="19">
        <f>D336/C336*100</f>
        <v>15.117564096790495</v>
      </c>
      <c r="F336" s="19"/>
      <c r="G336" s="21"/>
      <c r="H336" s="13"/>
      <c r="I336" s="6"/>
      <c r="J336" s="6"/>
      <c r="K336" s="6"/>
      <c r="L336" s="6"/>
      <c r="M336" s="6"/>
      <c r="N336" s="6"/>
      <c r="O336" s="6"/>
      <c r="P336" s="6"/>
      <c r="Q336" s="6"/>
      <c r="R336" s="6"/>
      <c r="S336" s="6"/>
      <c r="T336" s="6"/>
      <c r="U336" s="6"/>
      <c r="V336" s="6"/>
      <c r="W336" s="6"/>
      <c r="X336" s="6"/>
      <c r="Y336" s="6"/>
      <c r="Z336" s="6"/>
      <c r="AA336" s="6"/>
    </row>
    <row r="337" spans="1:27" s="7" customFormat="1">
      <c r="A337" s="17">
        <v>1236</v>
      </c>
      <c r="B337" s="40" t="s">
        <v>77</v>
      </c>
      <c r="C337" s="19">
        <f t="shared" ref="C337:E339" si="10">C343+C349+C355+C361</f>
        <v>0</v>
      </c>
      <c r="D337" s="19">
        <f t="shared" si="10"/>
        <v>0</v>
      </c>
      <c r="E337" s="19">
        <f t="shared" si="10"/>
        <v>0</v>
      </c>
      <c r="F337" s="19"/>
      <c r="G337" s="21"/>
      <c r="H337" s="13"/>
      <c r="I337" s="6"/>
      <c r="J337" s="6"/>
      <c r="K337" s="6"/>
      <c r="L337" s="6"/>
      <c r="M337" s="6"/>
      <c r="N337" s="6"/>
      <c r="O337" s="6"/>
      <c r="P337" s="6"/>
      <c r="Q337" s="6"/>
      <c r="R337" s="6"/>
      <c r="S337" s="6"/>
      <c r="T337" s="6"/>
      <c r="U337" s="6"/>
      <c r="V337" s="6"/>
      <c r="W337" s="6"/>
      <c r="X337" s="6"/>
      <c r="Y337" s="6"/>
      <c r="Z337" s="6"/>
      <c r="AA337" s="6"/>
    </row>
    <row r="338" spans="1:27" s="7" customFormat="1">
      <c r="A338" s="17">
        <v>1237</v>
      </c>
      <c r="B338" s="40" t="s">
        <v>54</v>
      </c>
      <c r="C338" s="19">
        <f t="shared" si="10"/>
        <v>1500</v>
      </c>
      <c r="D338" s="19">
        <f t="shared" si="10"/>
        <v>0</v>
      </c>
      <c r="E338" s="19">
        <f t="shared" si="10"/>
        <v>0</v>
      </c>
      <c r="F338" s="19"/>
      <c r="G338" s="21"/>
      <c r="H338" s="13"/>
      <c r="I338" s="6"/>
      <c r="J338" s="6"/>
      <c r="K338" s="6"/>
      <c r="L338" s="6"/>
      <c r="M338" s="6"/>
      <c r="N338" s="6"/>
      <c r="O338" s="6"/>
      <c r="P338" s="6"/>
      <c r="Q338" s="6"/>
      <c r="R338" s="6"/>
      <c r="S338" s="6"/>
      <c r="T338" s="6"/>
      <c r="U338" s="6"/>
      <c r="V338" s="6"/>
      <c r="W338" s="6"/>
      <c r="X338" s="6"/>
      <c r="Y338" s="6"/>
      <c r="Z338" s="6"/>
      <c r="AA338" s="6"/>
    </row>
    <row r="339" spans="1:27" s="7" customFormat="1">
      <c r="A339" s="17">
        <v>1238</v>
      </c>
      <c r="B339" s="40" t="s">
        <v>26</v>
      </c>
      <c r="C339" s="19">
        <f t="shared" si="10"/>
        <v>1500</v>
      </c>
      <c r="D339" s="19">
        <f t="shared" si="10"/>
        <v>0</v>
      </c>
      <c r="E339" s="19">
        <f t="shared" si="10"/>
        <v>0</v>
      </c>
      <c r="F339" s="19"/>
      <c r="G339" s="21"/>
      <c r="H339" s="13"/>
      <c r="I339" s="6"/>
      <c r="J339" s="6"/>
      <c r="K339" s="6"/>
      <c r="L339" s="6"/>
      <c r="M339" s="6"/>
      <c r="N339" s="6"/>
      <c r="O339" s="6"/>
      <c r="P339" s="6"/>
      <c r="Q339" s="6"/>
      <c r="R339" s="6"/>
      <c r="S339" s="6"/>
      <c r="T339" s="6"/>
      <c r="U339" s="6"/>
      <c r="V339" s="6"/>
      <c r="W339" s="6"/>
      <c r="X339" s="6"/>
      <c r="Y339" s="6"/>
      <c r="Z339" s="6"/>
      <c r="AA339" s="6"/>
    </row>
    <row r="340" spans="1:27" s="7" customFormat="1">
      <c r="A340" s="17">
        <v>1239</v>
      </c>
      <c r="B340" s="40" t="s">
        <v>30</v>
      </c>
      <c r="C340" s="19">
        <f>C346+C352+C358+C364</f>
        <v>41000</v>
      </c>
      <c r="D340" s="19">
        <f>D346+D352+D358+D364</f>
        <v>4411</v>
      </c>
      <c r="E340" s="19">
        <f>D340/C340*100</f>
        <v>10.758536585365853</v>
      </c>
      <c r="F340" s="19"/>
      <c r="G340" s="21"/>
      <c r="H340" s="13"/>
      <c r="I340" s="6"/>
      <c r="J340" s="6"/>
      <c r="K340" s="6"/>
      <c r="L340" s="6"/>
      <c r="M340" s="6"/>
      <c r="N340" s="6"/>
      <c r="O340" s="6"/>
      <c r="P340" s="6"/>
      <c r="Q340" s="6"/>
      <c r="R340" s="6"/>
      <c r="S340" s="6"/>
      <c r="T340" s="6"/>
      <c r="U340" s="6"/>
      <c r="V340" s="6"/>
      <c r="W340" s="6"/>
      <c r="X340" s="6"/>
      <c r="Y340" s="6"/>
      <c r="Z340" s="6"/>
      <c r="AA340" s="6"/>
    </row>
    <row r="341" spans="1:27" s="7" customFormat="1">
      <c r="A341" s="17">
        <v>1240</v>
      </c>
      <c r="B341" s="40" t="s">
        <v>15</v>
      </c>
      <c r="C341" s="19">
        <f>C347+C353+C359+C365</f>
        <v>2755378</v>
      </c>
      <c r="D341" s="19">
        <f>D347+D353+D359+D365</f>
        <v>418560</v>
      </c>
      <c r="E341" s="19">
        <f>D341/C341*100</f>
        <v>15.190656236639763</v>
      </c>
      <c r="F341" s="19"/>
      <c r="G341" s="21"/>
      <c r="H341" s="13"/>
      <c r="I341" s="6"/>
      <c r="J341" s="6"/>
      <c r="K341" s="6"/>
      <c r="L341" s="6"/>
      <c r="M341" s="6"/>
      <c r="N341" s="6"/>
      <c r="O341" s="6"/>
      <c r="P341" s="6"/>
      <c r="Q341" s="6"/>
      <c r="R341" s="6"/>
      <c r="S341" s="6"/>
      <c r="T341" s="6"/>
      <c r="U341" s="6"/>
      <c r="V341" s="6"/>
      <c r="W341" s="6"/>
      <c r="X341" s="6"/>
      <c r="Y341" s="6"/>
      <c r="Z341" s="6"/>
      <c r="AA341" s="6"/>
    </row>
    <row r="342" spans="1:27" s="7" customFormat="1" ht="78.75">
      <c r="A342" s="17">
        <v>1241</v>
      </c>
      <c r="B342" s="18" t="s">
        <v>108</v>
      </c>
      <c r="C342" s="19">
        <f>SUM(C343:C347)-C345</f>
        <v>2715878</v>
      </c>
      <c r="D342" s="19">
        <f>SUM(D343:D347)-D345</f>
        <v>397560</v>
      </c>
      <c r="E342" s="41">
        <f>D342/C342*100</f>
        <v>14.638360044155149</v>
      </c>
      <c r="F342" s="47" t="s">
        <v>134</v>
      </c>
      <c r="G342" s="21">
        <v>31</v>
      </c>
      <c r="H342" s="50" t="s">
        <v>109</v>
      </c>
      <c r="I342" s="6"/>
      <c r="J342" s="6"/>
      <c r="K342" s="6"/>
      <c r="L342" s="6"/>
      <c r="M342" s="6"/>
      <c r="N342" s="6"/>
      <c r="O342" s="6"/>
      <c r="P342" s="6"/>
      <c r="Q342" s="6"/>
      <c r="R342" s="6"/>
      <c r="S342" s="6"/>
      <c r="T342" s="6"/>
      <c r="U342" s="6"/>
      <c r="V342" s="6"/>
      <c r="W342" s="6"/>
      <c r="X342" s="6"/>
      <c r="Y342" s="6"/>
      <c r="Z342" s="6"/>
      <c r="AA342" s="6"/>
    </row>
    <row r="343" spans="1:27" s="7" customFormat="1">
      <c r="A343" s="17">
        <v>1242</v>
      </c>
      <c r="B343" s="40" t="s">
        <v>77</v>
      </c>
      <c r="C343" s="19">
        <v>0</v>
      </c>
      <c r="D343" s="19">
        <v>0</v>
      </c>
      <c r="E343" s="41">
        <v>0</v>
      </c>
      <c r="F343" s="48"/>
      <c r="G343" s="21"/>
      <c r="H343" s="50"/>
      <c r="I343" s="6"/>
      <c r="J343" s="6"/>
      <c r="K343" s="6"/>
      <c r="L343" s="6"/>
      <c r="M343" s="6"/>
      <c r="N343" s="6"/>
      <c r="O343" s="6"/>
      <c r="P343" s="6"/>
      <c r="Q343" s="6"/>
      <c r="R343" s="6"/>
      <c r="S343" s="6"/>
      <c r="T343" s="6"/>
      <c r="U343" s="6"/>
      <c r="V343" s="6"/>
      <c r="W343" s="6"/>
      <c r="X343" s="6"/>
      <c r="Y343" s="6"/>
      <c r="Z343" s="6"/>
      <c r="AA343" s="6"/>
    </row>
    <row r="344" spans="1:27" s="7" customFormat="1">
      <c r="A344" s="17">
        <v>1243</v>
      </c>
      <c r="B344" s="40" t="s">
        <v>20</v>
      </c>
      <c r="C344" s="19">
        <v>0</v>
      </c>
      <c r="D344" s="19">
        <v>0</v>
      </c>
      <c r="E344" s="41">
        <v>0</v>
      </c>
      <c r="F344" s="48"/>
      <c r="G344" s="21"/>
      <c r="H344" s="50"/>
      <c r="I344" s="6"/>
      <c r="J344" s="6"/>
      <c r="K344" s="6"/>
      <c r="L344" s="6"/>
      <c r="M344" s="6"/>
      <c r="N344" s="6"/>
      <c r="O344" s="6"/>
      <c r="P344" s="6"/>
      <c r="Q344" s="6"/>
      <c r="R344" s="6"/>
      <c r="S344" s="6"/>
      <c r="T344" s="6"/>
      <c r="U344" s="6"/>
      <c r="V344" s="6"/>
      <c r="W344" s="6"/>
      <c r="X344" s="6"/>
      <c r="Y344" s="6"/>
      <c r="Z344" s="6"/>
      <c r="AA344" s="6"/>
    </row>
    <row r="345" spans="1:27" s="7" customFormat="1">
      <c r="A345" s="17">
        <v>1244</v>
      </c>
      <c r="B345" s="40" t="s">
        <v>26</v>
      </c>
      <c r="C345" s="19">
        <v>0</v>
      </c>
      <c r="D345" s="19">
        <v>0</v>
      </c>
      <c r="E345" s="41">
        <v>0</v>
      </c>
      <c r="F345" s="48"/>
      <c r="G345" s="21"/>
      <c r="H345" s="50"/>
      <c r="I345" s="6"/>
      <c r="J345" s="6"/>
      <c r="K345" s="6"/>
      <c r="L345" s="6"/>
      <c r="M345" s="6"/>
      <c r="N345" s="6"/>
      <c r="O345" s="6"/>
      <c r="P345" s="6"/>
      <c r="Q345" s="6"/>
      <c r="R345" s="6"/>
      <c r="S345" s="6"/>
      <c r="T345" s="6"/>
      <c r="U345" s="6"/>
      <c r="V345" s="6"/>
      <c r="W345" s="6"/>
      <c r="X345" s="6"/>
      <c r="Y345" s="6"/>
      <c r="Z345" s="6"/>
      <c r="AA345" s="6"/>
    </row>
    <row r="346" spans="1:27" s="7" customFormat="1">
      <c r="A346" s="17">
        <v>1245</v>
      </c>
      <c r="B346" s="40" t="s">
        <v>30</v>
      </c>
      <c r="C346" s="19">
        <v>0</v>
      </c>
      <c r="D346" s="19">
        <v>0</v>
      </c>
      <c r="E346" s="41">
        <v>0</v>
      </c>
      <c r="F346" s="48"/>
      <c r="G346" s="21"/>
      <c r="H346" s="50"/>
      <c r="I346" s="6"/>
      <c r="J346" s="6"/>
      <c r="K346" s="6"/>
      <c r="L346" s="6"/>
      <c r="M346" s="6"/>
      <c r="N346" s="6"/>
      <c r="O346" s="6"/>
      <c r="P346" s="6"/>
      <c r="Q346" s="6"/>
      <c r="R346" s="6"/>
      <c r="S346" s="6"/>
      <c r="T346" s="6"/>
      <c r="U346" s="6"/>
      <c r="V346" s="6"/>
      <c r="W346" s="6"/>
      <c r="X346" s="6"/>
      <c r="Y346" s="6"/>
      <c r="Z346" s="6"/>
      <c r="AA346" s="6"/>
    </row>
    <row r="347" spans="1:27" s="7" customFormat="1" ht="108" customHeight="1">
      <c r="A347" s="17">
        <v>1246</v>
      </c>
      <c r="B347" s="40" t="s">
        <v>15</v>
      </c>
      <c r="C347" s="19">
        <v>2715878</v>
      </c>
      <c r="D347" s="19">
        <v>397560</v>
      </c>
      <c r="E347" s="41">
        <f>D347/C347*100</f>
        <v>14.638360044155149</v>
      </c>
      <c r="F347" s="49"/>
      <c r="G347" s="21"/>
      <c r="H347" s="50"/>
      <c r="I347" s="6"/>
      <c r="J347" s="6"/>
      <c r="K347" s="6"/>
      <c r="L347" s="6"/>
      <c r="M347" s="6"/>
      <c r="N347" s="6"/>
      <c r="O347" s="6"/>
      <c r="P347" s="6"/>
      <c r="Q347" s="6"/>
      <c r="R347" s="6"/>
      <c r="S347" s="6"/>
      <c r="T347" s="6"/>
      <c r="U347" s="6"/>
      <c r="V347" s="6"/>
      <c r="W347" s="6"/>
      <c r="X347" s="6"/>
      <c r="Y347" s="6"/>
      <c r="Z347" s="6"/>
      <c r="AA347" s="6"/>
    </row>
    <row r="348" spans="1:27" s="7" customFormat="1" ht="63">
      <c r="A348" s="17">
        <v>1247</v>
      </c>
      <c r="B348" s="18" t="s">
        <v>110</v>
      </c>
      <c r="C348" s="19">
        <f>SUM(C349:C353)-C351</f>
        <v>26000</v>
      </c>
      <c r="D348" s="19">
        <f>SUM(D349:D353)-D351</f>
        <v>0</v>
      </c>
      <c r="E348" s="19">
        <f>SUM(E349:E353)-E351</f>
        <v>0</v>
      </c>
      <c r="F348" s="47" t="s">
        <v>138</v>
      </c>
      <c r="G348" s="21">
        <v>31</v>
      </c>
      <c r="H348" s="50" t="s">
        <v>111</v>
      </c>
      <c r="I348" s="6"/>
      <c r="J348" s="6"/>
      <c r="K348" s="6"/>
      <c r="L348" s="6"/>
      <c r="M348" s="6"/>
      <c r="N348" s="6"/>
      <c r="O348" s="6"/>
      <c r="P348" s="6"/>
      <c r="Q348" s="6"/>
      <c r="R348" s="6"/>
      <c r="S348" s="6"/>
      <c r="T348" s="6"/>
      <c r="U348" s="6"/>
      <c r="V348" s="6"/>
      <c r="W348" s="6"/>
      <c r="X348" s="6"/>
      <c r="Y348" s="6"/>
      <c r="Z348" s="6"/>
      <c r="AA348" s="6"/>
    </row>
    <row r="349" spans="1:27" s="7" customFormat="1">
      <c r="A349" s="17">
        <v>1248</v>
      </c>
      <c r="B349" s="40" t="s">
        <v>77</v>
      </c>
      <c r="C349" s="19">
        <v>0</v>
      </c>
      <c r="D349" s="19">
        <v>0</v>
      </c>
      <c r="E349" s="19">
        <v>0</v>
      </c>
      <c r="F349" s="48"/>
      <c r="G349" s="21"/>
      <c r="H349" s="50"/>
      <c r="I349" s="6"/>
      <c r="J349" s="6"/>
      <c r="K349" s="6"/>
      <c r="L349" s="6"/>
      <c r="M349" s="6"/>
      <c r="N349" s="6"/>
      <c r="O349" s="6"/>
      <c r="P349" s="6"/>
      <c r="Q349" s="6"/>
      <c r="R349" s="6"/>
      <c r="S349" s="6"/>
      <c r="T349" s="6"/>
      <c r="U349" s="6"/>
      <c r="V349" s="6"/>
      <c r="W349" s="6"/>
      <c r="X349" s="6"/>
      <c r="Y349" s="6"/>
      <c r="Z349" s="6"/>
      <c r="AA349" s="6"/>
    </row>
    <row r="350" spans="1:27" s="7" customFormat="1">
      <c r="A350" s="17">
        <v>1249</v>
      </c>
      <c r="B350" s="40" t="s">
        <v>20</v>
      </c>
      <c r="C350" s="19">
        <v>0</v>
      </c>
      <c r="D350" s="19">
        <v>0</v>
      </c>
      <c r="E350" s="19">
        <v>0</v>
      </c>
      <c r="F350" s="48"/>
      <c r="G350" s="21"/>
      <c r="H350" s="50"/>
      <c r="I350" s="6"/>
      <c r="J350" s="6"/>
      <c r="K350" s="6"/>
      <c r="L350" s="6"/>
      <c r="M350" s="6"/>
      <c r="N350" s="6"/>
      <c r="O350" s="6"/>
      <c r="P350" s="6"/>
      <c r="Q350" s="6"/>
      <c r="R350" s="6"/>
      <c r="S350" s="6"/>
      <c r="T350" s="6"/>
      <c r="U350" s="6"/>
      <c r="V350" s="6"/>
      <c r="W350" s="6"/>
      <c r="X350" s="6"/>
      <c r="Y350" s="6"/>
      <c r="Z350" s="6"/>
      <c r="AA350" s="6"/>
    </row>
    <row r="351" spans="1:27" s="7" customFormat="1">
      <c r="A351" s="17">
        <v>1250</v>
      </c>
      <c r="B351" s="40" t="s">
        <v>26</v>
      </c>
      <c r="C351" s="19">
        <v>0</v>
      </c>
      <c r="D351" s="19">
        <v>0</v>
      </c>
      <c r="E351" s="19">
        <v>0</v>
      </c>
      <c r="F351" s="48"/>
      <c r="G351" s="21"/>
      <c r="H351" s="50"/>
      <c r="I351" s="6"/>
      <c r="J351" s="6"/>
      <c r="K351" s="6"/>
      <c r="L351" s="6"/>
      <c r="M351" s="6"/>
      <c r="N351" s="6"/>
      <c r="O351" s="6"/>
      <c r="P351" s="6"/>
      <c r="Q351" s="6"/>
      <c r="R351" s="6"/>
      <c r="S351" s="6"/>
      <c r="T351" s="6"/>
      <c r="U351" s="6"/>
      <c r="V351" s="6"/>
      <c r="W351" s="6"/>
      <c r="X351" s="6"/>
      <c r="Y351" s="6"/>
      <c r="Z351" s="6"/>
      <c r="AA351" s="6"/>
    </row>
    <row r="352" spans="1:27" s="7" customFormat="1">
      <c r="A352" s="17">
        <v>1251</v>
      </c>
      <c r="B352" s="40" t="s">
        <v>30</v>
      </c>
      <c r="C352" s="19">
        <v>0</v>
      </c>
      <c r="D352" s="19">
        <v>0</v>
      </c>
      <c r="E352" s="19">
        <v>0</v>
      </c>
      <c r="F352" s="48"/>
      <c r="G352" s="21"/>
      <c r="H352" s="50"/>
      <c r="I352" s="6"/>
      <c r="J352" s="6"/>
      <c r="K352" s="6"/>
      <c r="L352" s="6"/>
      <c r="M352" s="6"/>
      <c r="N352" s="6"/>
      <c r="O352" s="6"/>
      <c r="P352" s="6"/>
      <c r="Q352" s="6"/>
      <c r="R352" s="6"/>
      <c r="S352" s="6"/>
      <c r="T352" s="6"/>
      <c r="U352" s="6"/>
      <c r="V352" s="6"/>
      <c r="W352" s="6"/>
      <c r="X352" s="6"/>
      <c r="Y352" s="6"/>
      <c r="Z352" s="6"/>
      <c r="AA352" s="6"/>
    </row>
    <row r="353" spans="1:27" s="7" customFormat="1" ht="112.5" customHeight="1">
      <c r="A353" s="17">
        <v>1252</v>
      </c>
      <c r="B353" s="40" t="s">
        <v>15</v>
      </c>
      <c r="C353" s="19">
        <v>26000</v>
      </c>
      <c r="D353" s="19">
        <v>0</v>
      </c>
      <c r="E353" s="19">
        <v>0</v>
      </c>
      <c r="F353" s="49"/>
      <c r="G353" s="21"/>
      <c r="H353" s="50"/>
      <c r="I353" s="6"/>
      <c r="J353" s="6"/>
      <c r="K353" s="6"/>
      <c r="L353" s="6"/>
      <c r="M353" s="6"/>
      <c r="N353" s="6"/>
      <c r="O353" s="6"/>
      <c r="P353" s="6"/>
      <c r="Q353" s="6"/>
      <c r="R353" s="6"/>
      <c r="S353" s="6"/>
      <c r="T353" s="6"/>
      <c r="U353" s="6"/>
      <c r="V353" s="6"/>
      <c r="W353" s="6"/>
      <c r="X353" s="6"/>
      <c r="Y353" s="6"/>
      <c r="Z353" s="6"/>
      <c r="AA353" s="6"/>
    </row>
    <row r="354" spans="1:27" s="7" customFormat="1" ht="63">
      <c r="A354" s="17">
        <v>1271</v>
      </c>
      <c r="B354" s="18" t="s">
        <v>112</v>
      </c>
      <c r="C354" s="19">
        <f>SUM(C355:C359)-C357</f>
        <v>13500</v>
      </c>
      <c r="D354" s="19">
        <f>SUM(D355:D359)-D357</f>
        <v>21000</v>
      </c>
      <c r="E354" s="19">
        <f>D354/C354*100</f>
        <v>155.55555555555557</v>
      </c>
      <c r="F354" s="47" t="s">
        <v>135</v>
      </c>
      <c r="G354" s="21">
        <v>31</v>
      </c>
      <c r="H354" s="50" t="s">
        <v>113</v>
      </c>
      <c r="I354" s="6"/>
      <c r="J354" s="6"/>
      <c r="K354" s="6"/>
      <c r="L354" s="6"/>
      <c r="M354" s="6"/>
      <c r="N354" s="6"/>
      <c r="O354" s="6"/>
      <c r="P354" s="6"/>
      <c r="Q354" s="6"/>
      <c r="R354" s="6"/>
      <c r="S354" s="6"/>
      <c r="T354" s="6"/>
      <c r="U354" s="6"/>
      <c r="V354" s="6"/>
      <c r="W354" s="6"/>
      <c r="X354" s="6"/>
      <c r="Y354" s="6"/>
      <c r="Z354" s="6"/>
      <c r="AA354" s="6"/>
    </row>
    <row r="355" spans="1:27" s="7" customFormat="1">
      <c r="A355" s="17">
        <v>1272</v>
      </c>
      <c r="B355" s="40" t="s">
        <v>77</v>
      </c>
      <c r="C355" s="19">
        <v>0</v>
      </c>
      <c r="D355" s="19">
        <v>0</v>
      </c>
      <c r="E355" s="19">
        <v>0</v>
      </c>
      <c r="F355" s="48"/>
      <c r="G355" s="21"/>
      <c r="H355" s="50"/>
      <c r="I355" s="6"/>
      <c r="J355" s="6"/>
      <c r="K355" s="6"/>
      <c r="L355" s="6"/>
      <c r="M355" s="6"/>
      <c r="N355" s="6"/>
      <c r="O355" s="6"/>
      <c r="P355" s="6"/>
      <c r="Q355" s="6"/>
      <c r="R355" s="6"/>
      <c r="S355" s="6"/>
      <c r="T355" s="6"/>
      <c r="U355" s="6"/>
      <c r="V355" s="6"/>
      <c r="W355" s="6"/>
      <c r="X355" s="6"/>
      <c r="Y355" s="6"/>
      <c r="Z355" s="6"/>
      <c r="AA355" s="6"/>
    </row>
    <row r="356" spans="1:27" s="7" customFormat="1">
      <c r="A356" s="17">
        <v>1273</v>
      </c>
      <c r="B356" s="40" t="s">
        <v>20</v>
      </c>
      <c r="C356" s="19">
        <v>0</v>
      </c>
      <c r="D356" s="19">
        <v>0</v>
      </c>
      <c r="E356" s="19">
        <v>0</v>
      </c>
      <c r="F356" s="48"/>
      <c r="G356" s="21"/>
      <c r="H356" s="50"/>
      <c r="I356" s="6"/>
      <c r="J356" s="6"/>
      <c r="K356" s="6"/>
      <c r="L356" s="6"/>
      <c r="M356" s="6"/>
      <c r="N356" s="6"/>
      <c r="O356" s="6"/>
      <c r="P356" s="6"/>
      <c r="Q356" s="6"/>
      <c r="R356" s="6"/>
      <c r="S356" s="6"/>
      <c r="T356" s="6"/>
      <c r="U356" s="6"/>
      <c r="V356" s="6"/>
      <c r="W356" s="6"/>
      <c r="X356" s="6"/>
      <c r="Y356" s="6"/>
      <c r="Z356" s="6"/>
      <c r="AA356" s="6"/>
    </row>
    <row r="357" spans="1:27" s="7" customFormat="1">
      <c r="A357" s="17">
        <v>1274</v>
      </c>
      <c r="B357" s="40" t="s">
        <v>26</v>
      </c>
      <c r="C357" s="19">
        <v>0</v>
      </c>
      <c r="D357" s="19">
        <v>0</v>
      </c>
      <c r="E357" s="19">
        <v>0</v>
      </c>
      <c r="F357" s="48"/>
      <c r="G357" s="21"/>
      <c r="H357" s="50"/>
      <c r="I357" s="6"/>
      <c r="J357" s="6"/>
      <c r="K357" s="6"/>
      <c r="L357" s="6"/>
      <c r="M357" s="6"/>
      <c r="N357" s="6"/>
      <c r="O357" s="6"/>
      <c r="P357" s="6"/>
      <c r="Q357" s="6"/>
      <c r="R357" s="6"/>
      <c r="S357" s="6"/>
      <c r="T357" s="6"/>
      <c r="U357" s="6"/>
      <c r="V357" s="6"/>
      <c r="W357" s="6"/>
      <c r="X357" s="6"/>
      <c r="Y357" s="6"/>
      <c r="Z357" s="6"/>
      <c r="AA357" s="6"/>
    </row>
    <row r="358" spans="1:27" s="7" customFormat="1">
      <c r="A358" s="17">
        <v>1275</v>
      </c>
      <c r="B358" s="40" t="s">
        <v>30</v>
      </c>
      <c r="C358" s="19">
        <v>0</v>
      </c>
      <c r="D358" s="19">
        <v>0</v>
      </c>
      <c r="E358" s="19">
        <v>0</v>
      </c>
      <c r="F358" s="48"/>
      <c r="G358" s="21"/>
      <c r="H358" s="50"/>
      <c r="I358" s="6"/>
      <c r="J358" s="6"/>
      <c r="K358" s="6"/>
      <c r="L358" s="6"/>
      <c r="M358" s="6"/>
      <c r="N358" s="6"/>
      <c r="O358" s="6"/>
      <c r="P358" s="6"/>
      <c r="Q358" s="6"/>
      <c r="R358" s="6"/>
      <c r="S358" s="6"/>
      <c r="T358" s="6"/>
      <c r="U358" s="6"/>
      <c r="V358" s="6"/>
      <c r="W358" s="6"/>
      <c r="X358" s="6"/>
      <c r="Y358" s="6"/>
      <c r="Z358" s="6"/>
      <c r="AA358" s="6"/>
    </row>
    <row r="359" spans="1:27" s="7" customFormat="1">
      <c r="A359" s="17">
        <v>1276</v>
      </c>
      <c r="B359" s="40" t="s">
        <v>15</v>
      </c>
      <c r="C359" s="19">
        <v>13500</v>
      </c>
      <c r="D359" s="19">
        <v>21000</v>
      </c>
      <c r="E359" s="19">
        <f>D359/C359*100</f>
        <v>155.55555555555557</v>
      </c>
      <c r="F359" s="49"/>
      <c r="G359" s="21"/>
      <c r="H359" s="50"/>
      <c r="I359" s="6"/>
      <c r="J359" s="6"/>
      <c r="K359" s="6"/>
      <c r="L359" s="6"/>
      <c r="M359" s="6"/>
      <c r="N359" s="6"/>
      <c r="O359" s="6"/>
      <c r="P359" s="6"/>
      <c r="Q359" s="6"/>
      <c r="R359" s="6"/>
      <c r="S359" s="6"/>
      <c r="T359" s="6"/>
      <c r="U359" s="6"/>
      <c r="V359" s="6"/>
      <c r="W359" s="6"/>
      <c r="X359" s="6"/>
      <c r="Y359" s="6"/>
      <c r="Z359" s="6"/>
      <c r="AA359" s="6"/>
    </row>
    <row r="360" spans="1:27" s="7" customFormat="1" ht="198.75" customHeight="1">
      <c r="A360" s="17">
        <v>1289</v>
      </c>
      <c r="B360" s="18" t="s">
        <v>114</v>
      </c>
      <c r="C360" s="19">
        <f>SUM(C361:C365)-C363</f>
        <v>42500</v>
      </c>
      <c r="D360" s="19">
        <f>SUM(D361:D365)-D363</f>
        <v>4411</v>
      </c>
      <c r="E360" s="19">
        <f>D360/C360*100</f>
        <v>10.378823529411765</v>
      </c>
      <c r="F360" s="47" t="s">
        <v>173</v>
      </c>
      <c r="G360" s="25" t="s">
        <v>115</v>
      </c>
      <c r="H360" s="13"/>
      <c r="I360" s="6"/>
      <c r="J360" s="6"/>
      <c r="K360" s="6"/>
      <c r="L360" s="6"/>
      <c r="M360" s="6"/>
      <c r="N360" s="6"/>
      <c r="O360" s="6"/>
      <c r="P360" s="6"/>
      <c r="Q360" s="6"/>
      <c r="R360" s="6"/>
      <c r="S360" s="6"/>
      <c r="T360" s="6"/>
      <c r="U360" s="6"/>
      <c r="V360" s="6"/>
      <c r="W360" s="6"/>
      <c r="X360" s="6"/>
      <c r="Y360" s="6"/>
      <c r="Z360" s="6"/>
      <c r="AA360" s="6"/>
    </row>
    <row r="361" spans="1:27" s="7" customFormat="1">
      <c r="A361" s="17">
        <v>1290</v>
      </c>
      <c r="B361" s="40" t="s">
        <v>77</v>
      </c>
      <c r="C361" s="19">
        <v>0</v>
      </c>
      <c r="D361" s="19">
        <v>0</v>
      </c>
      <c r="E361" s="19">
        <v>0</v>
      </c>
      <c r="F361" s="48"/>
      <c r="G361" s="21"/>
      <c r="H361" s="13"/>
      <c r="I361" s="6"/>
      <c r="J361" s="6"/>
      <c r="K361" s="6"/>
      <c r="L361" s="6"/>
      <c r="M361" s="6"/>
      <c r="N361" s="6"/>
      <c r="O361" s="6"/>
      <c r="P361" s="6"/>
      <c r="Q361" s="6"/>
      <c r="R361" s="6"/>
      <c r="S361" s="6"/>
      <c r="T361" s="6"/>
      <c r="U361" s="6"/>
      <c r="V361" s="6"/>
      <c r="W361" s="6"/>
      <c r="X361" s="6"/>
      <c r="Y361" s="6"/>
      <c r="Z361" s="6"/>
      <c r="AA361" s="6"/>
    </row>
    <row r="362" spans="1:27" s="7" customFormat="1">
      <c r="A362" s="17">
        <v>1291</v>
      </c>
      <c r="B362" s="40" t="s">
        <v>170</v>
      </c>
      <c r="C362" s="23">
        <v>1500</v>
      </c>
      <c r="D362" s="23">
        <v>0</v>
      </c>
      <c r="E362" s="23">
        <v>0</v>
      </c>
      <c r="F362" s="48"/>
      <c r="G362" s="21"/>
      <c r="H362" s="13"/>
      <c r="I362" s="6"/>
      <c r="J362" s="6"/>
      <c r="K362" s="6"/>
      <c r="L362" s="6"/>
      <c r="M362" s="6"/>
      <c r="N362" s="6"/>
      <c r="O362" s="6"/>
      <c r="P362" s="6"/>
      <c r="Q362" s="6"/>
      <c r="R362" s="6"/>
      <c r="S362" s="6"/>
      <c r="T362" s="6"/>
      <c r="U362" s="6"/>
      <c r="V362" s="6"/>
      <c r="W362" s="6"/>
      <c r="X362" s="6"/>
      <c r="Y362" s="6"/>
      <c r="Z362" s="6"/>
      <c r="AA362" s="6"/>
    </row>
    <row r="363" spans="1:27" s="7" customFormat="1">
      <c r="A363" s="17">
        <v>1292</v>
      </c>
      <c r="B363" s="40" t="s">
        <v>26</v>
      </c>
      <c r="C363" s="23">
        <f>C362</f>
        <v>1500</v>
      </c>
      <c r="D363" s="23">
        <v>0</v>
      </c>
      <c r="E363" s="23">
        <v>0</v>
      </c>
      <c r="F363" s="48"/>
      <c r="G363" s="21"/>
      <c r="H363" s="13"/>
      <c r="I363" s="6"/>
      <c r="J363" s="6"/>
      <c r="K363" s="6"/>
      <c r="L363" s="6"/>
      <c r="M363" s="6"/>
      <c r="N363" s="6"/>
      <c r="O363" s="6"/>
      <c r="P363" s="6"/>
      <c r="Q363" s="6"/>
      <c r="R363" s="6"/>
      <c r="S363" s="6"/>
      <c r="T363" s="6"/>
      <c r="U363" s="6"/>
      <c r="V363" s="6"/>
      <c r="W363" s="6"/>
      <c r="X363" s="6"/>
      <c r="Y363" s="6"/>
      <c r="Z363" s="6"/>
      <c r="AA363" s="6"/>
    </row>
    <row r="364" spans="1:27" s="7" customFormat="1">
      <c r="A364" s="17">
        <v>1293</v>
      </c>
      <c r="B364" s="40" t="s">
        <v>27</v>
      </c>
      <c r="C364" s="19">
        <v>41000</v>
      </c>
      <c r="D364" s="19">
        <v>4411</v>
      </c>
      <c r="E364" s="19">
        <f>D364/C364*100</f>
        <v>10.758536585365853</v>
      </c>
      <c r="F364" s="48"/>
      <c r="G364" s="21"/>
      <c r="H364" s="13"/>
      <c r="I364" s="6"/>
      <c r="J364" s="6"/>
      <c r="K364" s="6"/>
      <c r="L364" s="6"/>
      <c r="M364" s="6"/>
      <c r="N364" s="6"/>
      <c r="O364" s="6"/>
      <c r="P364" s="6"/>
      <c r="Q364" s="6"/>
      <c r="R364" s="6"/>
      <c r="S364" s="6"/>
      <c r="T364" s="6"/>
      <c r="U364" s="6"/>
      <c r="V364" s="6"/>
      <c r="W364" s="6"/>
      <c r="X364" s="6"/>
      <c r="Y364" s="6"/>
      <c r="Z364" s="6"/>
      <c r="AA364" s="6"/>
    </row>
    <row r="365" spans="1:27" s="7" customFormat="1">
      <c r="A365" s="17">
        <v>1294</v>
      </c>
      <c r="B365" s="40" t="s">
        <v>15</v>
      </c>
      <c r="C365" s="19">
        <v>0</v>
      </c>
      <c r="D365" s="19">
        <v>0</v>
      </c>
      <c r="E365" s="19">
        <v>0</v>
      </c>
      <c r="F365" s="49"/>
      <c r="G365" s="21"/>
      <c r="H365" s="13"/>
      <c r="I365" s="6"/>
      <c r="J365" s="6"/>
      <c r="K365" s="6"/>
      <c r="L365" s="6"/>
      <c r="M365" s="6"/>
      <c r="N365" s="6"/>
      <c r="O365" s="6"/>
      <c r="P365" s="6"/>
      <c r="Q365" s="6"/>
      <c r="R365" s="6"/>
      <c r="S365" s="6"/>
      <c r="T365" s="6"/>
      <c r="U365" s="6"/>
      <c r="V365" s="6"/>
      <c r="W365" s="6"/>
      <c r="X365" s="6"/>
      <c r="Y365" s="6"/>
      <c r="Z365" s="6"/>
      <c r="AA365" s="6"/>
    </row>
    <row r="366" spans="1:27" s="7" customFormat="1" ht="1.5" customHeight="1">
      <c r="A366" s="51" t="s">
        <v>116</v>
      </c>
      <c r="B366" s="52"/>
      <c r="C366" s="52"/>
      <c r="D366" s="52"/>
      <c r="E366" s="52"/>
      <c r="F366" s="52"/>
      <c r="G366" s="52"/>
      <c r="H366" s="5"/>
      <c r="I366" s="6"/>
      <c r="J366" s="6"/>
      <c r="K366" s="6"/>
      <c r="L366" s="6"/>
      <c r="M366" s="6"/>
      <c r="N366" s="6"/>
      <c r="O366" s="6"/>
      <c r="P366" s="6"/>
      <c r="Q366" s="6"/>
      <c r="R366" s="6"/>
      <c r="S366" s="6"/>
      <c r="T366" s="6"/>
      <c r="U366" s="6"/>
      <c r="V366" s="6"/>
      <c r="W366" s="6"/>
      <c r="X366" s="6"/>
      <c r="Y366" s="6"/>
      <c r="Z366" s="6"/>
      <c r="AA366" s="6"/>
    </row>
    <row r="367" spans="1:27" s="7" customFormat="1" ht="77.25" customHeight="1">
      <c r="A367" s="53" t="s">
        <v>117</v>
      </c>
      <c r="B367" s="54"/>
      <c r="C367" s="54"/>
      <c r="D367" s="54"/>
      <c r="E367" s="54"/>
      <c r="F367" s="54"/>
      <c r="G367" s="54"/>
      <c r="H367" s="5"/>
      <c r="I367" s="6"/>
      <c r="J367" s="6"/>
      <c r="K367" s="6"/>
      <c r="L367" s="6"/>
      <c r="M367" s="6"/>
      <c r="N367" s="6"/>
      <c r="O367" s="6"/>
      <c r="P367" s="6"/>
      <c r="Q367" s="6"/>
      <c r="R367" s="6"/>
      <c r="S367" s="6"/>
      <c r="T367" s="6"/>
      <c r="U367" s="6"/>
      <c r="V367" s="6"/>
      <c r="W367" s="6"/>
      <c r="X367" s="6"/>
      <c r="Y367" s="6"/>
      <c r="Z367" s="6"/>
      <c r="AA367" s="6"/>
    </row>
    <row r="368" spans="1:27" s="7" customFormat="1">
      <c r="A368" s="46" t="s">
        <v>118</v>
      </c>
      <c r="B368" s="46"/>
      <c r="C368" s="46"/>
      <c r="D368" s="46"/>
      <c r="E368" s="46"/>
      <c r="F368" s="46"/>
      <c r="G368" s="46"/>
      <c r="H368" s="5"/>
      <c r="I368" s="6"/>
      <c r="J368" s="6"/>
      <c r="K368" s="6"/>
      <c r="L368" s="6"/>
      <c r="M368" s="6"/>
      <c r="N368" s="6"/>
      <c r="O368" s="6"/>
      <c r="P368" s="6"/>
      <c r="Q368" s="6"/>
      <c r="R368" s="6"/>
      <c r="S368" s="6"/>
      <c r="T368" s="6"/>
      <c r="U368" s="6"/>
      <c r="V368" s="6"/>
      <c r="W368" s="6"/>
      <c r="X368" s="6"/>
      <c r="Y368" s="6"/>
      <c r="Z368" s="6"/>
      <c r="AA368" s="6"/>
    </row>
    <row r="369" spans="1:27" s="7" customFormat="1">
      <c r="A369" s="46" t="s">
        <v>119</v>
      </c>
      <c r="B369" s="46"/>
      <c r="C369" s="46"/>
      <c r="D369" s="46"/>
      <c r="E369" s="46"/>
      <c r="F369" s="46"/>
      <c r="G369" s="46"/>
      <c r="H369" s="5"/>
      <c r="I369" s="6"/>
      <c r="J369" s="6"/>
      <c r="K369" s="6"/>
      <c r="L369" s="6"/>
      <c r="M369" s="6"/>
      <c r="N369" s="6"/>
      <c r="O369" s="6"/>
      <c r="P369" s="6"/>
      <c r="Q369" s="6"/>
      <c r="R369" s="6"/>
      <c r="S369" s="6"/>
      <c r="T369" s="6"/>
      <c r="U369" s="6"/>
      <c r="V369" s="6"/>
      <c r="W369" s="6"/>
      <c r="X369" s="6"/>
      <c r="Y369" s="6"/>
      <c r="Z369" s="6"/>
      <c r="AA369" s="6"/>
    </row>
    <row r="370" spans="1:27" s="7" customFormat="1">
      <c r="A370" s="46" t="s">
        <v>120</v>
      </c>
      <c r="B370" s="46"/>
      <c r="C370" s="46"/>
      <c r="D370" s="46"/>
      <c r="E370" s="46"/>
      <c r="F370" s="46"/>
      <c r="G370" s="46"/>
      <c r="H370" s="5"/>
      <c r="I370" s="6"/>
      <c r="J370" s="6"/>
      <c r="K370" s="6"/>
      <c r="L370" s="6"/>
      <c r="M370" s="6"/>
      <c r="N370" s="6"/>
      <c r="O370" s="6"/>
      <c r="P370" s="6"/>
      <c r="Q370" s="6"/>
      <c r="R370" s="6"/>
      <c r="S370" s="6"/>
      <c r="T370" s="6"/>
      <c r="U370" s="6"/>
      <c r="V370" s="6"/>
      <c r="W370" s="6"/>
      <c r="X370" s="6"/>
      <c r="Y370" s="6"/>
      <c r="Z370" s="6"/>
      <c r="AA370" s="6"/>
    </row>
    <row r="371" spans="1:27" s="7" customFormat="1">
      <c r="A371" s="46" t="s">
        <v>121</v>
      </c>
      <c r="B371" s="46"/>
      <c r="C371" s="46"/>
      <c r="D371" s="46"/>
      <c r="E371" s="46"/>
      <c r="F371" s="46"/>
      <c r="G371" s="46"/>
      <c r="H371" s="5"/>
      <c r="I371" s="6"/>
      <c r="J371" s="6"/>
      <c r="K371" s="6"/>
      <c r="L371" s="6"/>
      <c r="M371" s="6"/>
      <c r="N371" s="6"/>
      <c r="O371" s="6"/>
      <c r="P371" s="6"/>
      <c r="Q371" s="6"/>
      <c r="R371" s="6"/>
      <c r="S371" s="6"/>
      <c r="T371" s="6"/>
      <c r="U371" s="6"/>
      <c r="V371" s="6"/>
      <c r="W371" s="6"/>
      <c r="X371" s="6"/>
      <c r="Y371" s="6"/>
      <c r="Z371" s="6"/>
      <c r="AA371" s="6"/>
    </row>
    <row r="372" spans="1:27" s="7" customFormat="1">
      <c r="A372" s="46" t="s">
        <v>122</v>
      </c>
      <c r="B372" s="46"/>
      <c r="C372" s="46"/>
      <c r="D372" s="46"/>
      <c r="E372" s="46"/>
      <c r="F372" s="46"/>
      <c r="G372" s="46"/>
      <c r="H372" s="5"/>
      <c r="I372" s="6"/>
      <c r="J372" s="6"/>
      <c r="K372" s="6"/>
      <c r="L372" s="6"/>
      <c r="M372" s="6"/>
      <c r="N372" s="6"/>
      <c r="O372" s="6"/>
      <c r="P372" s="6"/>
      <c r="Q372" s="6"/>
      <c r="R372" s="6"/>
      <c r="S372" s="6"/>
      <c r="T372" s="6"/>
      <c r="U372" s="6"/>
      <c r="V372" s="6"/>
      <c r="W372" s="6"/>
      <c r="X372" s="6"/>
      <c r="Y372" s="6"/>
      <c r="Z372" s="6"/>
      <c r="AA372" s="6"/>
    </row>
    <row r="373" spans="1:27" s="7" customFormat="1">
      <c r="A373" s="46" t="s">
        <v>123</v>
      </c>
      <c r="B373" s="46"/>
      <c r="C373" s="46"/>
      <c r="D373" s="46"/>
      <c r="E373" s="46"/>
      <c r="F373" s="46"/>
      <c r="G373" s="46"/>
      <c r="H373" s="5"/>
      <c r="I373" s="6"/>
      <c r="J373" s="6"/>
      <c r="K373" s="6"/>
      <c r="L373" s="6"/>
      <c r="M373" s="6"/>
      <c r="N373" s="6"/>
      <c r="O373" s="6"/>
      <c r="P373" s="6"/>
      <c r="Q373" s="6"/>
      <c r="R373" s="6"/>
      <c r="S373" s="6"/>
      <c r="T373" s="6"/>
      <c r="U373" s="6"/>
      <c r="V373" s="6"/>
      <c r="W373" s="6"/>
      <c r="X373" s="6"/>
      <c r="Y373" s="6"/>
      <c r="Z373" s="6"/>
      <c r="AA373" s="6"/>
    </row>
    <row r="374" spans="1:27" s="7" customFormat="1">
      <c r="A374" s="46" t="s">
        <v>124</v>
      </c>
      <c r="B374" s="46"/>
      <c r="C374" s="46"/>
      <c r="D374" s="46"/>
      <c r="E374" s="46"/>
      <c r="F374" s="46"/>
      <c r="G374" s="46"/>
      <c r="H374" s="5"/>
      <c r="I374" s="6"/>
      <c r="J374" s="6"/>
      <c r="K374" s="6"/>
      <c r="L374" s="6"/>
      <c r="M374" s="6"/>
      <c r="N374" s="6"/>
      <c r="O374" s="6"/>
      <c r="P374" s="6"/>
      <c r="Q374" s="6"/>
      <c r="R374" s="6"/>
      <c r="S374" s="6"/>
      <c r="T374" s="6"/>
      <c r="U374" s="6"/>
      <c r="V374" s="6"/>
      <c r="W374" s="6"/>
      <c r="X374" s="6"/>
      <c r="Y374" s="6"/>
      <c r="Z374" s="6"/>
      <c r="AA374" s="6"/>
    </row>
    <row r="375" spans="1:27" s="7" customFormat="1">
      <c r="A375" s="46" t="s">
        <v>125</v>
      </c>
      <c r="B375" s="46"/>
      <c r="C375" s="46"/>
      <c r="D375" s="46"/>
      <c r="E375" s="46"/>
      <c r="F375" s="46"/>
      <c r="G375" s="46"/>
      <c r="H375" s="5"/>
      <c r="I375" s="6"/>
      <c r="J375" s="6"/>
      <c r="K375" s="6"/>
      <c r="L375" s="6"/>
      <c r="M375" s="6"/>
      <c r="N375" s="6"/>
      <c r="O375" s="6"/>
      <c r="P375" s="6"/>
      <c r="Q375" s="6"/>
      <c r="R375" s="6"/>
      <c r="S375" s="6"/>
      <c r="T375" s="6"/>
      <c r="U375" s="6"/>
      <c r="V375" s="6"/>
      <c r="W375" s="6"/>
      <c r="X375" s="6"/>
      <c r="Y375" s="6"/>
      <c r="Z375" s="6"/>
      <c r="AA375" s="6"/>
    </row>
    <row r="376" spans="1:27" s="7" customFormat="1">
      <c r="A376" s="46" t="s">
        <v>126</v>
      </c>
      <c r="B376" s="46"/>
      <c r="C376" s="46"/>
      <c r="D376" s="46"/>
      <c r="E376" s="46"/>
      <c r="F376" s="46"/>
      <c r="G376" s="46"/>
      <c r="H376" s="5"/>
      <c r="I376" s="6"/>
      <c r="J376" s="6"/>
      <c r="K376" s="6"/>
      <c r="L376" s="6"/>
      <c r="M376" s="6"/>
      <c r="N376" s="6"/>
      <c r="O376" s="6"/>
      <c r="P376" s="6"/>
      <c r="Q376" s="6"/>
      <c r="R376" s="6"/>
      <c r="S376" s="6"/>
      <c r="T376" s="6"/>
      <c r="U376" s="6"/>
      <c r="V376" s="6"/>
      <c r="W376" s="6"/>
      <c r="X376" s="6"/>
      <c r="Y376" s="6"/>
      <c r="Z376" s="6"/>
      <c r="AA376" s="6"/>
    </row>
    <row r="377" spans="1:27" s="7" customFormat="1">
      <c r="A377" s="46" t="s">
        <v>127</v>
      </c>
      <c r="B377" s="46"/>
      <c r="C377" s="46"/>
      <c r="D377" s="46"/>
      <c r="E377" s="46"/>
      <c r="F377" s="46"/>
      <c r="G377" s="46"/>
      <c r="H377" s="5"/>
      <c r="I377" s="6"/>
      <c r="J377" s="6"/>
      <c r="K377" s="6"/>
      <c r="L377" s="6"/>
      <c r="M377" s="6"/>
      <c r="N377" s="6"/>
      <c r="O377" s="6"/>
      <c r="P377" s="6"/>
      <c r="Q377" s="6"/>
      <c r="R377" s="6"/>
      <c r="S377" s="6"/>
      <c r="T377" s="6"/>
      <c r="U377" s="6"/>
      <c r="V377" s="6"/>
      <c r="W377" s="6"/>
      <c r="X377" s="6"/>
      <c r="Y377" s="6"/>
      <c r="Z377" s="6"/>
      <c r="AA377" s="6"/>
    </row>
    <row r="378" spans="1:27" s="7" customFormat="1">
      <c r="A378" s="46" t="s">
        <v>128</v>
      </c>
      <c r="B378" s="46"/>
      <c r="C378" s="46"/>
      <c r="D378" s="46"/>
      <c r="E378" s="46"/>
      <c r="F378" s="46"/>
      <c r="G378" s="46"/>
      <c r="H378" s="5"/>
      <c r="I378" s="6"/>
      <c r="J378" s="6"/>
      <c r="K378" s="6"/>
      <c r="L378" s="6"/>
      <c r="M378" s="6"/>
      <c r="N378" s="6"/>
      <c r="O378" s="6"/>
      <c r="P378" s="6"/>
      <c r="Q378" s="6"/>
      <c r="R378" s="6"/>
      <c r="S378" s="6"/>
      <c r="T378" s="6"/>
      <c r="U378" s="6"/>
      <c r="V378" s="6"/>
      <c r="W378" s="6"/>
      <c r="X378" s="6"/>
      <c r="Y378" s="6"/>
      <c r="Z378" s="6"/>
      <c r="AA378" s="6"/>
    </row>
    <row r="379" spans="1:27" s="6" customFormat="1">
      <c r="A379" s="46" t="s">
        <v>129</v>
      </c>
      <c r="B379" s="46"/>
      <c r="C379" s="46"/>
      <c r="D379" s="46"/>
      <c r="E379" s="46"/>
      <c r="F379" s="46"/>
      <c r="G379" s="46"/>
      <c r="H379" s="5"/>
    </row>
    <row r="380" spans="1:27" s="6" customFormat="1">
      <c r="A380" s="46" t="s">
        <v>130</v>
      </c>
      <c r="B380" s="46"/>
      <c r="C380" s="46"/>
      <c r="D380" s="46"/>
      <c r="E380" s="46"/>
      <c r="F380" s="46"/>
      <c r="G380" s="46"/>
      <c r="H380" s="5"/>
    </row>
    <row r="381" spans="1:27" s="6" customFormat="1">
      <c r="A381" s="46" t="s">
        <v>131</v>
      </c>
      <c r="B381" s="46"/>
      <c r="C381" s="46"/>
      <c r="D381" s="46"/>
      <c r="E381" s="46"/>
      <c r="F381" s="46"/>
      <c r="G381" s="46"/>
      <c r="H381" s="5"/>
    </row>
    <row r="382" spans="1:27" s="6" customFormat="1">
      <c r="A382" s="46" t="s">
        <v>132</v>
      </c>
      <c r="B382" s="46"/>
      <c r="C382" s="46"/>
      <c r="D382" s="46"/>
      <c r="E382" s="46"/>
      <c r="F382" s="46"/>
      <c r="G382" s="46"/>
      <c r="H382" s="5"/>
    </row>
    <row r="383" spans="1:27" s="6" customFormat="1">
      <c r="A383" s="1"/>
      <c r="B383" s="2"/>
      <c r="C383" s="10"/>
      <c r="D383" s="10"/>
      <c r="E383" s="10"/>
      <c r="F383" s="11"/>
      <c r="G383" s="12"/>
      <c r="H383" s="5"/>
    </row>
    <row r="384" spans="1:27" s="6" customFormat="1">
      <c r="F384" s="42"/>
      <c r="H384" s="5"/>
    </row>
    <row r="385" spans="6:8" s="6" customFormat="1">
      <c r="F385" s="42"/>
      <c r="H385" s="5"/>
    </row>
    <row r="386" spans="6:8" s="6" customFormat="1">
      <c r="F386" s="42"/>
      <c r="H386" s="5"/>
    </row>
    <row r="387" spans="6:8" s="6" customFormat="1">
      <c r="F387" s="42"/>
      <c r="H387" s="5"/>
    </row>
    <row r="388" spans="6:8" s="6" customFormat="1">
      <c r="F388" s="42"/>
      <c r="H388" s="5"/>
    </row>
    <row r="389" spans="6:8" s="6" customFormat="1">
      <c r="F389" s="42"/>
      <c r="H389" s="5"/>
    </row>
    <row r="390" spans="6:8" s="6" customFormat="1">
      <c r="F390" s="42"/>
      <c r="H390" s="5"/>
    </row>
    <row r="391" spans="6:8" s="6" customFormat="1">
      <c r="F391" s="42"/>
      <c r="H391" s="5"/>
    </row>
    <row r="392" spans="6:8" s="6" customFormat="1">
      <c r="F392" s="42"/>
      <c r="H392" s="5"/>
    </row>
    <row r="393" spans="6:8" s="6" customFormat="1">
      <c r="F393" s="42"/>
      <c r="H393" s="5"/>
    </row>
    <row r="394" spans="6:8" s="6" customFormat="1">
      <c r="F394" s="42"/>
      <c r="H394" s="5"/>
    </row>
    <row r="395" spans="6:8" s="6" customFormat="1">
      <c r="F395" s="42"/>
      <c r="H395" s="5"/>
    </row>
    <row r="396" spans="6:8" s="6" customFormat="1">
      <c r="F396" s="42"/>
      <c r="H396" s="5"/>
    </row>
    <row r="397" spans="6:8" s="6" customFormat="1">
      <c r="F397" s="42"/>
      <c r="H397" s="5"/>
    </row>
    <row r="398" spans="6:8" s="6" customFormat="1">
      <c r="F398" s="42"/>
      <c r="H398" s="5"/>
    </row>
    <row r="399" spans="6:8" s="6" customFormat="1">
      <c r="F399" s="42"/>
      <c r="H399" s="5"/>
    </row>
    <row r="400" spans="6:8" s="6" customFormat="1">
      <c r="F400" s="42"/>
      <c r="H400" s="5"/>
    </row>
    <row r="401" spans="6:8" s="6" customFormat="1">
      <c r="F401" s="42"/>
      <c r="H401" s="5"/>
    </row>
    <row r="402" spans="6:8" s="6" customFormat="1">
      <c r="F402" s="42"/>
      <c r="H402" s="5"/>
    </row>
    <row r="403" spans="6:8" s="6" customFormat="1">
      <c r="F403" s="42"/>
      <c r="H403" s="5"/>
    </row>
    <row r="404" spans="6:8" s="6" customFormat="1">
      <c r="F404" s="42"/>
      <c r="H404" s="5"/>
    </row>
    <row r="405" spans="6:8" s="6" customFormat="1">
      <c r="F405" s="42"/>
      <c r="H405" s="5"/>
    </row>
    <row r="406" spans="6:8" s="6" customFormat="1">
      <c r="F406" s="42"/>
      <c r="H406" s="5"/>
    </row>
    <row r="407" spans="6:8" s="6" customFormat="1">
      <c r="F407" s="42"/>
      <c r="H407" s="5"/>
    </row>
    <row r="408" spans="6:8" s="6" customFormat="1">
      <c r="F408" s="42"/>
      <c r="H408" s="5"/>
    </row>
    <row r="409" spans="6:8" s="6" customFormat="1">
      <c r="F409" s="42"/>
      <c r="H409" s="5"/>
    </row>
    <row r="410" spans="6:8" s="6" customFormat="1">
      <c r="F410" s="42"/>
      <c r="H410" s="5"/>
    </row>
    <row r="411" spans="6:8" s="6" customFormat="1">
      <c r="F411" s="42"/>
      <c r="H411" s="5"/>
    </row>
    <row r="412" spans="6:8" s="6" customFormat="1">
      <c r="F412" s="42"/>
      <c r="H412" s="5"/>
    </row>
    <row r="413" spans="6:8" s="6" customFormat="1">
      <c r="F413" s="42"/>
      <c r="H413" s="5"/>
    </row>
    <row r="414" spans="6:8" s="6" customFormat="1">
      <c r="F414" s="42"/>
      <c r="H414" s="5"/>
    </row>
    <row r="415" spans="6:8" s="6" customFormat="1">
      <c r="F415" s="42"/>
      <c r="H415" s="5"/>
    </row>
    <row r="416" spans="6:8" s="6" customFormat="1">
      <c r="F416" s="42"/>
      <c r="H416" s="5"/>
    </row>
    <row r="417" spans="6:8" s="6" customFormat="1">
      <c r="F417" s="42"/>
      <c r="H417" s="5"/>
    </row>
    <row r="418" spans="6:8" s="6" customFormat="1">
      <c r="F418" s="42"/>
      <c r="H418" s="5"/>
    </row>
    <row r="419" spans="6:8" s="6" customFormat="1">
      <c r="F419" s="42"/>
      <c r="H419" s="5"/>
    </row>
    <row r="420" spans="6:8" s="6" customFormat="1">
      <c r="F420" s="42"/>
      <c r="H420" s="5"/>
    </row>
    <row r="421" spans="6:8" s="6" customFormat="1">
      <c r="F421" s="42"/>
      <c r="H421" s="5"/>
    </row>
    <row r="422" spans="6:8" s="6" customFormat="1">
      <c r="F422" s="42"/>
      <c r="H422" s="5"/>
    </row>
    <row r="423" spans="6:8" s="6" customFormat="1">
      <c r="F423" s="42"/>
      <c r="H423" s="5"/>
    </row>
    <row r="424" spans="6:8" s="6" customFormat="1">
      <c r="F424" s="42"/>
      <c r="H424" s="5"/>
    </row>
    <row r="425" spans="6:8" s="6" customFormat="1">
      <c r="F425" s="42"/>
      <c r="H425" s="5"/>
    </row>
    <row r="426" spans="6:8" s="6" customFormat="1">
      <c r="F426" s="42"/>
      <c r="H426" s="5"/>
    </row>
    <row r="427" spans="6:8" s="6" customFormat="1">
      <c r="F427" s="42"/>
      <c r="H427" s="5"/>
    </row>
    <row r="428" spans="6:8" s="6" customFormat="1">
      <c r="F428" s="42"/>
      <c r="H428" s="5"/>
    </row>
    <row r="429" spans="6:8" s="6" customFormat="1">
      <c r="F429" s="42"/>
      <c r="H429" s="5"/>
    </row>
    <row r="430" spans="6:8" s="6" customFormat="1">
      <c r="F430" s="42"/>
      <c r="H430" s="5"/>
    </row>
    <row r="431" spans="6:8" s="6" customFormat="1">
      <c r="F431" s="42"/>
      <c r="H431" s="5"/>
    </row>
    <row r="432" spans="6:8" s="6" customFormat="1">
      <c r="F432" s="42"/>
      <c r="H432" s="5"/>
    </row>
    <row r="433" spans="6:8" s="6" customFormat="1">
      <c r="F433" s="42"/>
      <c r="H433" s="5"/>
    </row>
    <row r="434" spans="6:8" s="6" customFormat="1">
      <c r="F434" s="42"/>
      <c r="H434" s="5"/>
    </row>
    <row r="435" spans="6:8" s="6" customFormat="1">
      <c r="F435" s="42"/>
      <c r="H435" s="5"/>
    </row>
    <row r="436" spans="6:8" s="6" customFormat="1">
      <c r="F436" s="42"/>
      <c r="H436" s="5"/>
    </row>
    <row r="437" spans="6:8" s="6" customFormat="1">
      <c r="F437" s="42"/>
      <c r="H437" s="5"/>
    </row>
    <row r="438" spans="6:8" s="6" customFormat="1">
      <c r="F438" s="42"/>
      <c r="H438" s="5"/>
    </row>
    <row r="439" spans="6:8" s="6" customFormat="1">
      <c r="F439" s="42"/>
      <c r="H439" s="5"/>
    </row>
    <row r="440" spans="6:8" s="6" customFormat="1">
      <c r="F440" s="42"/>
      <c r="H440" s="5"/>
    </row>
    <row r="441" spans="6:8" s="6" customFormat="1">
      <c r="F441" s="42"/>
      <c r="H441" s="5"/>
    </row>
    <row r="442" spans="6:8" s="6" customFormat="1">
      <c r="F442" s="42"/>
      <c r="H442" s="5"/>
    </row>
    <row r="443" spans="6:8" s="6" customFormat="1">
      <c r="F443" s="42"/>
      <c r="H443" s="5"/>
    </row>
    <row r="444" spans="6:8" s="6" customFormat="1">
      <c r="F444" s="42"/>
      <c r="H444" s="5"/>
    </row>
    <row r="445" spans="6:8" s="6" customFormat="1">
      <c r="F445" s="42"/>
      <c r="H445" s="5"/>
    </row>
    <row r="446" spans="6:8" s="6" customFormat="1">
      <c r="F446" s="42"/>
      <c r="H446" s="5"/>
    </row>
    <row r="447" spans="6:8" s="6" customFormat="1">
      <c r="F447" s="42"/>
      <c r="H447" s="5"/>
    </row>
    <row r="448" spans="6:8" s="6" customFormat="1">
      <c r="F448" s="42"/>
      <c r="H448" s="5"/>
    </row>
    <row r="449" spans="6:8" s="6" customFormat="1">
      <c r="F449" s="42"/>
      <c r="H449" s="5"/>
    </row>
    <row r="450" spans="6:8" s="6" customFormat="1">
      <c r="F450" s="42"/>
      <c r="H450" s="5"/>
    </row>
    <row r="451" spans="6:8" s="6" customFormat="1">
      <c r="F451" s="42"/>
      <c r="H451" s="5"/>
    </row>
    <row r="452" spans="6:8" s="6" customFormat="1">
      <c r="F452" s="42"/>
      <c r="H452" s="5"/>
    </row>
    <row r="453" spans="6:8" s="6" customFormat="1">
      <c r="F453" s="42"/>
      <c r="H453" s="5"/>
    </row>
    <row r="454" spans="6:8" s="6" customFormat="1">
      <c r="F454" s="42"/>
      <c r="H454" s="5"/>
    </row>
    <row r="455" spans="6:8" s="6" customFormat="1">
      <c r="F455" s="42"/>
      <c r="H455" s="5"/>
    </row>
    <row r="456" spans="6:8" s="6" customFormat="1">
      <c r="F456" s="42"/>
      <c r="H456" s="5"/>
    </row>
    <row r="457" spans="6:8" s="6" customFormat="1">
      <c r="F457" s="42"/>
      <c r="H457" s="5"/>
    </row>
    <row r="458" spans="6:8" s="6" customFormat="1">
      <c r="F458" s="42"/>
      <c r="H458" s="5"/>
    </row>
    <row r="459" spans="6:8" s="6" customFormat="1">
      <c r="F459" s="42"/>
      <c r="H459" s="5"/>
    </row>
    <row r="460" spans="6:8" s="6" customFormat="1">
      <c r="F460" s="42"/>
      <c r="H460" s="5"/>
    </row>
    <row r="461" spans="6:8" s="6" customFormat="1">
      <c r="F461" s="42"/>
      <c r="H461" s="5"/>
    </row>
    <row r="462" spans="6:8" s="6" customFormat="1">
      <c r="F462" s="42"/>
      <c r="H462" s="5"/>
    </row>
    <row r="463" spans="6:8" s="6" customFormat="1">
      <c r="F463" s="42"/>
      <c r="H463" s="5"/>
    </row>
    <row r="464" spans="6:8" s="6" customFormat="1">
      <c r="F464" s="42"/>
      <c r="H464" s="5"/>
    </row>
    <row r="465" spans="6:8" s="6" customFormat="1">
      <c r="F465" s="42"/>
      <c r="H465" s="5"/>
    </row>
    <row r="466" spans="6:8" s="6" customFormat="1">
      <c r="F466" s="42"/>
      <c r="H466" s="5"/>
    </row>
    <row r="467" spans="6:8" s="6" customFormat="1">
      <c r="F467" s="42"/>
      <c r="H467" s="5"/>
    </row>
    <row r="468" spans="6:8" s="6" customFormat="1">
      <c r="F468" s="42"/>
      <c r="H468" s="5"/>
    </row>
    <row r="469" spans="6:8" s="6" customFormat="1">
      <c r="F469" s="42"/>
      <c r="H469" s="5"/>
    </row>
    <row r="470" spans="6:8" s="6" customFormat="1">
      <c r="F470" s="42"/>
      <c r="H470" s="5"/>
    </row>
    <row r="471" spans="6:8" s="6" customFormat="1">
      <c r="F471" s="42"/>
      <c r="H471" s="5"/>
    </row>
    <row r="472" spans="6:8" s="6" customFormat="1">
      <c r="F472" s="42"/>
      <c r="H472" s="5"/>
    </row>
    <row r="473" spans="6:8" s="6" customFormat="1">
      <c r="F473" s="42"/>
      <c r="H473" s="5"/>
    </row>
    <row r="474" spans="6:8" s="6" customFormat="1">
      <c r="F474" s="42"/>
      <c r="H474" s="5"/>
    </row>
    <row r="475" spans="6:8" s="6" customFormat="1">
      <c r="F475" s="42"/>
      <c r="H475" s="5"/>
    </row>
    <row r="476" spans="6:8" s="6" customFormat="1">
      <c r="F476" s="42"/>
      <c r="H476" s="5"/>
    </row>
    <row r="477" spans="6:8" s="6" customFormat="1">
      <c r="F477" s="42"/>
      <c r="H477" s="5"/>
    </row>
    <row r="478" spans="6:8" s="6" customFormat="1">
      <c r="F478" s="42"/>
      <c r="H478" s="5"/>
    </row>
    <row r="479" spans="6:8" s="6" customFormat="1">
      <c r="F479" s="42"/>
      <c r="H479" s="5"/>
    </row>
    <row r="480" spans="6:8" s="6" customFormat="1">
      <c r="F480" s="42"/>
      <c r="H480" s="5"/>
    </row>
    <row r="481" spans="1:39" s="6" customFormat="1">
      <c r="F481" s="42"/>
      <c r="H481" s="5"/>
    </row>
    <row r="482" spans="1:39" s="6" customFormat="1">
      <c r="F482" s="42"/>
      <c r="H482" s="5"/>
    </row>
    <row r="483" spans="1:39" s="6" customFormat="1">
      <c r="F483" s="42"/>
      <c r="H483" s="5"/>
    </row>
    <row r="484" spans="1:39" s="6" customFormat="1">
      <c r="F484" s="42"/>
      <c r="H484" s="5"/>
    </row>
    <row r="485" spans="1:39" s="6" customFormat="1">
      <c r="F485" s="42"/>
      <c r="H485" s="5"/>
    </row>
    <row r="486" spans="1:39" s="6" customFormat="1">
      <c r="F486" s="42"/>
      <c r="H486" s="5"/>
    </row>
    <row r="487" spans="1:39" s="6" customFormat="1">
      <c r="F487" s="42"/>
      <c r="H487" s="5"/>
    </row>
    <row r="488" spans="1:39" s="6" customFormat="1">
      <c r="F488" s="42"/>
      <c r="H488" s="5"/>
    </row>
    <row r="489" spans="1:39" s="6" customFormat="1">
      <c r="F489" s="42"/>
      <c r="H489" s="5"/>
    </row>
    <row r="490" spans="1:39" s="6" customFormat="1">
      <c r="F490" s="42"/>
      <c r="H490" s="5"/>
    </row>
    <row r="491" spans="1:39" s="6" customFormat="1">
      <c r="F491" s="42"/>
      <c r="H491" s="5"/>
    </row>
    <row r="492" spans="1:39" s="44" customFormat="1">
      <c r="A492" s="6"/>
      <c r="B492" s="6"/>
      <c r="C492" s="6"/>
      <c r="D492" s="6"/>
      <c r="E492" s="6"/>
      <c r="F492" s="42"/>
      <c r="G492" s="6"/>
      <c r="H492" s="43"/>
      <c r="AB492" s="45"/>
      <c r="AC492" s="45"/>
      <c r="AD492" s="45"/>
      <c r="AE492" s="45"/>
      <c r="AF492" s="45"/>
      <c r="AG492" s="45"/>
      <c r="AH492" s="45"/>
      <c r="AI492" s="45"/>
      <c r="AJ492" s="45"/>
      <c r="AK492" s="45"/>
      <c r="AL492" s="45"/>
      <c r="AM492" s="45"/>
    </row>
    <row r="493" spans="1:39" s="44" customFormat="1">
      <c r="A493" s="6"/>
      <c r="B493" s="6"/>
      <c r="C493" s="6"/>
      <c r="D493" s="6"/>
      <c r="E493" s="6"/>
      <c r="F493" s="42"/>
      <c r="G493" s="6"/>
      <c r="H493" s="43"/>
      <c r="AB493" s="45"/>
      <c r="AC493" s="45"/>
      <c r="AD493" s="45"/>
      <c r="AE493" s="45"/>
      <c r="AF493" s="45"/>
      <c r="AG493" s="45"/>
      <c r="AH493" s="45"/>
      <c r="AI493" s="45"/>
      <c r="AJ493" s="45"/>
      <c r="AK493" s="45"/>
      <c r="AL493" s="45"/>
      <c r="AM493" s="45"/>
    </row>
    <row r="494" spans="1:39" s="44" customFormat="1">
      <c r="A494" s="6"/>
      <c r="B494" s="6"/>
      <c r="C494" s="6"/>
      <c r="D494" s="6"/>
      <c r="E494" s="6"/>
      <c r="F494" s="42"/>
      <c r="G494" s="6"/>
      <c r="H494" s="43"/>
      <c r="AB494" s="45"/>
      <c r="AC494" s="45"/>
      <c r="AD494" s="45"/>
      <c r="AE494" s="45"/>
      <c r="AF494" s="45"/>
      <c r="AG494" s="45"/>
      <c r="AH494" s="45"/>
      <c r="AI494" s="45"/>
      <c r="AJ494" s="45"/>
      <c r="AK494" s="45"/>
      <c r="AL494" s="45"/>
      <c r="AM494" s="45"/>
    </row>
    <row r="495" spans="1:39" s="44" customFormat="1">
      <c r="A495" s="6"/>
      <c r="B495" s="6"/>
      <c r="C495" s="6"/>
      <c r="D495" s="6"/>
      <c r="E495" s="6"/>
      <c r="F495" s="42"/>
      <c r="G495" s="6"/>
      <c r="H495" s="43"/>
      <c r="AB495" s="45"/>
      <c r="AC495" s="45"/>
      <c r="AD495" s="45"/>
      <c r="AE495" s="45"/>
      <c r="AF495" s="45"/>
      <c r="AG495" s="45"/>
      <c r="AH495" s="45"/>
      <c r="AI495" s="45"/>
      <c r="AJ495" s="45"/>
      <c r="AK495" s="45"/>
      <c r="AL495" s="45"/>
      <c r="AM495" s="45"/>
    </row>
    <row r="496" spans="1:39" s="44" customFormat="1">
      <c r="A496" s="6"/>
      <c r="B496" s="6"/>
      <c r="C496" s="6"/>
      <c r="D496" s="6"/>
      <c r="E496" s="6"/>
      <c r="F496" s="42"/>
      <c r="G496" s="6"/>
      <c r="H496" s="43"/>
      <c r="AB496" s="45"/>
      <c r="AC496" s="45"/>
      <c r="AD496" s="45"/>
      <c r="AE496" s="45"/>
      <c r="AF496" s="45"/>
      <c r="AG496" s="45"/>
      <c r="AH496" s="45"/>
      <c r="AI496" s="45"/>
      <c r="AJ496" s="45"/>
      <c r="AK496" s="45"/>
      <c r="AL496" s="45"/>
      <c r="AM496" s="45"/>
    </row>
  </sheetData>
  <mergeCells count="125">
    <mergeCell ref="B16:G16"/>
    <mergeCell ref="F23:F28"/>
    <mergeCell ref="F29:F34"/>
    <mergeCell ref="F35:F40"/>
    <mergeCell ref="F41:F46"/>
    <mergeCell ref="H41:H46"/>
    <mergeCell ref="C2:G2"/>
    <mergeCell ref="A5:G5"/>
    <mergeCell ref="A7:A8"/>
    <mergeCell ref="B7:B8"/>
    <mergeCell ref="C7:E7"/>
    <mergeCell ref="F7:F8"/>
    <mergeCell ref="G7:G8"/>
    <mergeCell ref="F72:F77"/>
    <mergeCell ref="H72:H77"/>
    <mergeCell ref="F78:F83"/>
    <mergeCell ref="H78:H83"/>
    <mergeCell ref="F84:F89"/>
    <mergeCell ref="H84:H89"/>
    <mergeCell ref="B47:G47"/>
    <mergeCell ref="F54:F59"/>
    <mergeCell ref="H54:H59"/>
    <mergeCell ref="F60:F65"/>
    <mergeCell ref="H60:H65"/>
    <mergeCell ref="F66:F71"/>
    <mergeCell ref="H66:H71"/>
    <mergeCell ref="B109:G109"/>
    <mergeCell ref="F116:F121"/>
    <mergeCell ref="H116:H121"/>
    <mergeCell ref="F122:F127"/>
    <mergeCell ref="H122:H127"/>
    <mergeCell ref="B90:G90"/>
    <mergeCell ref="F97:F102"/>
    <mergeCell ref="H97:H102"/>
    <mergeCell ref="F103:F108"/>
    <mergeCell ref="H103:H108"/>
    <mergeCell ref="F146:F151"/>
    <mergeCell ref="H146:H151"/>
    <mergeCell ref="F152:F157"/>
    <mergeCell ref="H152:H157"/>
    <mergeCell ref="F158:F163"/>
    <mergeCell ref="H158:H163"/>
    <mergeCell ref="F128:F133"/>
    <mergeCell ref="H128:H133"/>
    <mergeCell ref="F134:F139"/>
    <mergeCell ref="H134:H139"/>
    <mergeCell ref="F140:F145"/>
    <mergeCell ref="H140:H145"/>
    <mergeCell ref="F182:F187"/>
    <mergeCell ref="H182:H187"/>
    <mergeCell ref="F188:F193"/>
    <mergeCell ref="H188:H192"/>
    <mergeCell ref="F194:F199"/>
    <mergeCell ref="H194:H199"/>
    <mergeCell ref="F164:F169"/>
    <mergeCell ref="H164:H169"/>
    <mergeCell ref="F170:F175"/>
    <mergeCell ref="H170:H175"/>
    <mergeCell ref="F176:F181"/>
    <mergeCell ref="H176:H181"/>
    <mergeCell ref="F218:F223"/>
    <mergeCell ref="H218:H222"/>
    <mergeCell ref="B224:G224"/>
    <mergeCell ref="F231:F236"/>
    <mergeCell ref="H231:H236"/>
    <mergeCell ref="F237:F242"/>
    <mergeCell ref="H237:H242"/>
    <mergeCell ref="F200:F205"/>
    <mergeCell ref="H200:H205"/>
    <mergeCell ref="F206:F211"/>
    <mergeCell ref="H206:H211"/>
    <mergeCell ref="F212:F217"/>
    <mergeCell ref="H212:H217"/>
    <mergeCell ref="F268:F273"/>
    <mergeCell ref="H268:H273"/>
    <mergeCell ref="F274:F279"/>
    <mergeCell ref="H274:H279"/>
    <mergeCell ref="F280:F285"/>
    <mergeCell ref="H280:H285"/>
    <mergeCell ref="B243:G243"/>
    <mergeCell ref="F250:F255"/>
    <mergeCell ref="H250:H255"/>
    <mergeCell ref="F256:F261"/>
    <mergeCell ref="H256:H261"/>
    <mergeCell ref="F262:F267"/>
    <mergeCell ref="H262:H267"/>
    <mergeCell ref="F304:F309"/>
    <mergeCell ref="H304:H309"/>
    <mergeCell ref="F310:F315"/>
    <mergeCell ref="H310:H315"/>
    <mergeCell ref="F316:F321"/>
    <mergeCell ref="H316:H321"/>
    <mergeCell ref="F286:F291"/>
    <mergeCell ref="H286:H291"/>
    <mergeCell ref="F292:F297"/>
    <mergeCell ref="H292:H297"/>
    <mergeCell ref="F298:F303"/>
    <mergeCell ref="H298:H303"/>
    <mergeCell ref="F354:F359"/>
    <mergeCell ref="H354:H359"/>
    <mergeCell ref="F360:F365"/>
    <mergeCell ref="A366:G366"/>
    <mergeCell ref="A367:G367"/>
    <mergeCell ref="A368:G368"/>
    <mergeCell ref="B322:G322"/>
    <mergeCell ref="F329:F334"/>
    <mergeCell ref="B335:G335"/>
    <mergeCell ref="F342:F347"/>
    <mergeCell ref="H342:H347"/>
    <mergeCell ref="F348:F353"/>
    <mergeCell ref="H348:H353"/>
    <mergeCell ref="A381:G381"/>
    <mergeCell ref="A382:G382"/>
    <mergeCell ref="A375:G375"/>
    <mergeCell ref="A376:G376"/>
    <mergeCell ref="A377:G377"/>
    <mergeCell ref="A378:G378"/>
    <mergeCell ref="A379:G379"/>
    <mergeCell ref="A380:G380"/>
    <mergeCell ref="A369:G369"/>
    <mergeCell ref="A370:G370"/>
    <mergeCell ref="A371:G371"/>
    <mergeCell ref="A372:G372"/>
    <mergeCell ref="A373:G373"/>
    <mergeCell ref="A374:G374"/>
  </mergeCells>
  <printOptions horizontalCentered="1"/>
  <pageMargins left="0.39370078740157483" right="0.39370078740157483" top="0.19685039370078741" bottom="0.19685039370078741" header="0" footer="0"/>
  <pageSetup paperSize="9" scale="55" firstPageNumber="13" fitToHeight="5" orientation="landscape" useFirstPageNumber="1"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ПМ (В РАБОТЕ)</vt:lpstr>
      <vt:lpstr>'ПМ (В РАБОТЕ)'!Заголовки_для_печати</vt:lpstr>
      <vt:lpstr>'ПМ (В РАБОТЕ)'!Область_печати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Талипова Светлана Алексендровна</dc:creator>
  <cp:lastModifiedBy>Талипова Светлана Алексендровна</cp:lastModifiedBy>
  <cp:lastPrinted>2022-08-19T05:12:17Z</cp:lastPrinted>
  <dcterms:created xsi:type="dcterms:W3CDTF">2022-08-03T12:04:23Z</dcterms:created>
  <dcterms:modified xsi:type="dcterms:W3CDTF">2022-08-19T05:26:38Z</dcterms:modified>
</cp:coreProperties>
</file>