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00" windowWidth="9720" windowHeight="7140" tabRatio="606"/>
  </bookViews>
  <sheets>
    <sheet name="приложение 1" sheetId="66" r:id="rId1"/>
  </sheets>
  <definedNames>
    <definedName name="_xlnm.Print_Titles" localSheetId="0">'приложение 1'!$5:$5</definedName>
  </definedNames>
  <calcPr calcId="145621" refMode="R1C1"/>
</workbook>
</file>

<file path=xl/calcChain.xml><?xml version="1.0" encoding="utf-8"?>
<calcChain xmlns="http://schemas.openxmlformats.org/spreadsheetml/2006/main">
  <c r="E111" i="66" l="1"/>
  <c r="E107" i="66" s="1"/>
  <c r="D111" i="66"/>
  <c r="F7" i="66" l="1"/>
  <c r="F8" i="66"/>
  <c r="F9" i="66"/>
  <c r="F10" i="66"/>
  <c r="F11" i="66"/>
  <c r="F12" i="66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F62" i="66"/>
  <c r="F63" i="66"/>
  <c r="F64" i="66"/>
  <c r="F65" i="66"/>
  <c r="F68" i="66"/>
  <c r="F69" i="66"/>
  <c r="F70" i="66"/>
  <c r="F71" i="66"/>
  <c r="F72" i="66"/>
  <c r="F73" i="66"/>
  <c r="F74" i="66"/>
  <c r="F75" i="66"/>
  <c r="F76" i="66"/>
  <c r="F77" i="66"/>
  <c r="F78" i="66"/>
  <c r="F79" i="66"/>
  <c r="F80" i="66"/>
  <c r="F81" i="66"/>
  <c r="F82" i="66"/>
  <c r="F83" i="66"/>
  <c r="F84" i="66"/>
  <c r="F85" i="66"/>
  <c r="F86" i="66"/>
  <c r="F87" i="66"/>
  <c r="F88" i="66"/>
  <c r="F89" i="66"/>
  <c r="F91" i="66"/>
  <c r="F93" i="66"/>
  <c r="F94" i="66"/>
  <c r="F95" i="66"/>
  <c r="F96" i="66"/>
  <c r="F97" i="66"/>
  <c r="F98" i="66"/>
  <c r="F99" i="66"/>
  <c r="F100" i="66"/>
  <c r="F101" i="66"/>
  <c r="F102" i="66"/>
  <c r="F103" i="66"/>
  <c r="F104" i="66"/>
  <c r="F105" i="66"/>
  <c r="F106" i="66"/>
  <c r="F108" i="66"/>
  <c r="F109" i="66"/>
  <c r="F110" i="66"/>
  <c r="F112" i="66"/>
  <c r="F113" i="66"/>
  <c r="F114" i="66"/>
  <c r="F115" i="66"/>
  <c r="F116" i="66"/>
  <c r="F117" i="66"/>
  <c r="F118" i="66"/>
  <c r="F119" i="66"/>
  <c r="F121" i="66"/>
  <c r="F122" i="66"/>
  <c r="F123" i="66"/>
  <c r="F6" i="66"/>
  <c r="E120" i="66" l="1"/>
  <c r="F120" i="66" s="1"/>
  <c r="E104" i="66"/>
  <c r="E92" i="66"/>
  <c r="F92" i="66" s="1"/>
  <c r="E78" i="66"/>
  <c r="E67" i="66"/>
  <c r="E62" i="66"/>
  <c r="E56" i="66"/>
  <c r="E51" i="66"/>
  <c r="E47" i="66"/>
  <c r="E46" i="66" s="1"/>
  <c r="E44" i="66"/>
  <c r="E40" i="66"/>
  <c r="E38" i="66"/>
  <c r="E32" i="66"/>
  <c r="E26" i="66"/>
  <c r="E23" i="66"/>
  <c r="E21" i="66" s="1"/>
  <c r="E16" i="66"/>
  <c r="E10" i="66"/>
  <c r="E9" i="66" s="1"/>
  <c r="E7" i="66"/>
  <c r="F107" i="66" l="1"/>
  <c r="F111" i="66"/>
  <c r="E66" i="66"/>
  <c r="F66" i="66" s="1"/>
  <c r="F67" i="66"/>
  <c r="E30" i="66"/>
  <c r="E6" i="66" s="1"/>
  <c r="E90" i="66"/>
  <c r="F90" i="66" s="1"/>
  <c r="E61" i="66" l="1"/>
  <c r="E60" i="66" l="1"/>
  <c r="F61" i="66"/>
  <c r="D16" i="66"/>
  <c r="D56" i="66"/>
  <c r="F60" i="66" l="1"/>
  <c r="E124" i="66"/>
  <c r="F124" i="66" s="1"/>
  <c r="D120" i="66"/>
  <c r="D107" i="66"/>
  <c r="D92" i="66"/>
  <c r="D78" i="66"/>
  <c r="D62" i="66" l="1"/>
  <c r="D47" i="66"/>
  <c r="D26" i="66"/>
  <c r="D40" i="66" l="1"/>
  <c r="D38" i="66" l="1"/>
  <c r="D67" i="66" l="1"/>
  <c r="D66" i="66" s="1"/>
  <c r="D51" i="66" l="1"/>
  <c r="D44" i="66" l="1"/>
  <c r="D46" i="66" l="1"/>
  <c r="D32" i="66" l="1"/>
  <c r="D30" i="66" s="1"/>
  <c r="D10" i="66" l="1"/>
  <c r="D9" i="66" s="1"/>
  <c r="D104" i="66"/>
  <c r="D90" i="66" s="1"/>
  <c r="D61" i="66" s="1"/>
  <c r="D60" i="66" s="1"/>
  <c r="D7" i="66"/>
  <c r="D23" i="66"/>
  <c r="D21" i="66" s="1"/>
  <c r="D6" i="66" l="1"/>
  <c r="D124" i="66" s="1"/>
</calcChain>
</file>

<file path=xl/sharedStrings.xml><?xml version="1.0" encoding="utf-8"?>
<sst xmlns="http://schemas.openxmlformats.org/spreadsheetml/2006/main" count="246" uniqueCount="215">
  <si>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</si>
  <si>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</si>
  <si>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</si>
  <si>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</si>
  <si>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</si>
  <si>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</si>
  <si>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</si>
  <si>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</si>
  <si>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</si>
  <si>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</si>
  <si>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</si>
  <si>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</si>
  <si>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</si>
  <si>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</si>
  <si>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</si>
  <si>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</si>
  <si>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</si>
  <si>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</si>
  <si>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</si>
  <si>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</si>
  <si>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Единый сельскохозяйственный налог</t>
  </si>
  <si>
    <t>ВСЕГО ДОХОДОВ</t>
  </si>
  <si>
    <t>Прочие субвенции бюджетам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</si>
  <si>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</si>
  <si>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</si>
  <si>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</si>
  <si>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</si>
  <si>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</si>
  <si>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</si>
  <si>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</si>
  <si>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</si>
  <si>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</si>
  <si>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</si>
  <si>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</si>
  <si>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</si>
  <si>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</si>
  <si>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</si>
  <si>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</si>
  <si>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</si>
  <si>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000 1 11 07014 04 0000 120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</si>
  <si>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</si>
  <si>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</si>
  <si>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</si>
  <si>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</si>
  <si>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</si>
  <si>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</si>
  <si>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</si>
  <si>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</si>
  <si>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</si>
  <si>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</si>
  <si>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</si>
  <si>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</si>
  <si>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</si>
  <si>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</si>
  <si>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</si>
  <si>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</si>
  <si>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</si>
  <si>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</si>
  <si>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</si>
  <si>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</si>
  <si>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</si>
  <si>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</si>
  <si>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</si>
  <si>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</si>
  <si>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</si>
  <si>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</si>
  <si>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</si>
  <si>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</si>
  <si>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</si>
  <si>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</si>
  <si>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</si>
  <si>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>ДОХОДЫ ОТ ОКАЗАНИЯ ПЛАТНЫХ УСЛУГ И КОМПЕНСАЦИИ ЗАТРАТ ГОСУДАРСТВА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</si>
  <si>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</si>
  <si>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</si>
  <si>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</si>
  <si>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</si>
  <si>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</si>
  <si>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</si>
  <si>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t>Код классификации доходов бюджета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</si>
  <si>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</si>
  <si>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</si>
  <si>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</si>
  <si>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БЮДЖЕТНОЙ СИСТЕМЫ РОССИЙСКОЙ ФЕДЕРАЦИИ</t>
  </si>
  <si>
    <t>000 1 13 02994 04 0000 130</t>
  </si>
  <si>
    <t>000 1 13 02994 04 0001 130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</si>
  <si>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</si>
  <si>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</si>
  <si>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</si>
  <si>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</si>
  <si>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</si>
  <si>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</si>
  <si>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</si>
  <si>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000 2 02 15002 04 0000 150</t>
  </si>
  <si>
    <t>000 2 02 20000 00 0000 150</t>
  </si>
  <si>
    <t>СУБСИДИИ БЮДЖЕТАМ БЮДЖЕТНОЙ СИСТЕМЫ РОССИЙСКОЙ ФЕДЕРАЦИИ (МЕЖБЮДЖЕТНЫЕ СУБСИДИИ)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</si>
  <si>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</si>
  <si>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</si>
  <si>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000 2 02 29999 04 0000 150</t>
  </si>
  <si>
    <t>Прочие субсидии бюджетам городских округов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</si>
  <si>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</si>
  <si>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</si>
  <si>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000 1 11 09080 04 0004 120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</si>
  <si>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</si>
  <si>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000 1 11 09080 04 0002 120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</si>
  <si>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</si>
  <si>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Доходы от продажи квартир, находящихся в собственности городских округов</t>
  </si>
  <si>
    <t>000 1 14 01040 04 0000 410</t>
  </si>
  <si>
    <t>000 2 02 35462 04 0000 150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</si>
  <si>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</si>
  <si>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реализацию программ формирования современной городской среды</t>
  </si>
  <si>
    <t>000 2 02 25555 04 0000 150</t>
  </si>
  <si>
    <r>
      <t xml:space="preserve">№ </t>
    </r>
    <r>
      <rPr>
        <b/>
        <sz val="10"/>
        <rFont val="Liberation Serif"/>
        <family val="1"/>
        <charset val="204"/>
      </rPr>
      <t>п/п</t>
    </r>
  </si>
  <si>
    <t>Сумма, тысяч рублей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</si>
  <si>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нестационарного торгового объекта на землях или земельных участках, государственная собственность на которые не разграничена)</t>
  </si>
  <si>
    <t>Земельный налог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</si>
  <si>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</si>
  <si>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компенсации затрат бюджетов городских округов</t>
  </si>
  <si>
    <t>Прочие доходы от компенсации затрат бюджетов городских округов (возврат дебиторской задолженности прошлых лет)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</si>
  <si>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</si>
  <si>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Дотации бюджетам городских округов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</si>
  <si>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</si>
  <si>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</si>
  <si>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</si>
  <si>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000 1 05 01000 00 0000 110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</si>
  <si>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</si>
  <si>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000 2 02 10000 00 0000 150</t>
  </si>
  <si>
    <t>НАЛОГОВЫЕ И НЕНАЛОГОВЫЕ ДОХОДЫ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</si>
  <si>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</si>
  <si>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</si>
  <si>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000 2 02 40000 00 0000 150</t>
  </si>
  <si>
    <t>ИНЫЕ МЕЖБЮДЖЕТНЫЕ ТРАНСФЕРТЫ</t>
  </si>
  <si>
    <t>Прочие межбюджетные трансферты, передаваемые бюджетам городских округов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</si>
  <si>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</si>
  <si>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Субсидии из областного бюджета бюджетам муниципальных образований, расположенных на территории Свердловской области, на реализацию проектов по приоритетным направлениям работы с молодежью на территории Свердловской области </t>
  </si>
  <si>
    <t xml:space="preserve">Субсидии из областного бюджета бюджетам муниципальных образований, расположенных на территории Свердловской области, на создание и обеспечение деятельности молодежных "коворкинг-центров" </t>
  </si>
  <si>
    <t xml:space="preserve">Субсидии из областного бюджета бюджетам муниципальных образований, расположенных на территории Свердловской области, на организацию военно-патриотического воспитания и допризывной подготовки молодых граждан </t>
  </si>
  <si>
    <t>Субсидии из областного бюджета бюджетам муниципальных образований, расположенных на территории Свердловской области, на реализацию мероприятий по поэтапному внедрению Всероссийского физкультурно-спортивного комплекса "Готов к труду и обороне" (ГТО)</t>
  </si>
  <si>
    <t xml:space="preserve">Субсидии из областного бюджета бюджетам муниципальных образований, расположенных на территории Свердловской области, на развитие сети муниципальных учреждений по работе с молодежью </t>
  </si>
  <si>
    <t xml:space="preserve">Субсидии из областного бюджета бюджетам муниципальных образований, расположенных на территории Свердловской области, на создание безопасных условий пребывания в муниципальных организациях отдыха детей и их оздоровления </t>
  </si>
  <si>
    <t>000 2 02 25027 04 0000 150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</si>
  <si>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</si>
  <si>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000 2 02 25081 04 0000 150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</si>
  <si>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</si>
  <si>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 xml:space="preserve">Иные межбюджетные трансферты бюджетам муниципальных образований, расположенных на территории Свердловской области, на обеспечение меры социальной поддержки по 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 попечения родителей, и иным категориям несовершеннолетних граждан, нуждающихся в социальной поддержке 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</si>
  <si>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</si>
  <si>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</si>
  <si>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</si>
  <si>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</si>
  <si>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в 2022 году на 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</si>
  <si>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Субсидии из областного бюджета бюджетам муниципальных образований, расположенных на территории Свердловской области, в 2022 году на организацию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</si>
  <si>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</si>
  <si>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</si>
  <si>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000 2 02 20299 04 0000 150</t>
  </si>
  <si>
    <t>000 2 02 20302 04 0000 150</t>
  </si>
  <si>
    <t>000 2 07 00000 00 0000 000</t>
  </si>
  <si>
    <t>ПРОЧИЕ БЕЗВОЗМЕЗДНЫЕ ПОСТУПЛЕНИЯ</t>
  </si>
  <si>
    <t>Прочие безвозмездные поступления в бюджеты городских округов</t>
  </si>
  <si>
    <t>000 2 02 45303 04 0000 150</t>
  </si>
  <si>
    <t>000 2 02 49999 04 0000 150</t>
  </si>
  <si>
    <t>000 2 07 04050 04 0000 150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</si>
  <si>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в 2022 году на строительство, реконструкцию, капитальный ремонт, ремонт мостовых переходов на автомобильных дорогах общего пользования местного значения, расположенных в сельской местности и малых городах</t>
  </si>
  <si>
    <t>000 1 08 07150 01 0000 110</t>
  </si>
  <si>
    <t>Государственная пошлина за выдачу разрешения на установку рекламной конструкции</t>
  </si>
  <si>
    <t>000 1 13 02994 04 0005 130</t>
  </si>
  <si>
    <t xml:space="preserve">Прочие доходы от компенсации затрат бюджетов городских округов (возврат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средств) </t>
  </si>
  <si>
    <t>000 1 17 00000 00 0000 000</t>
  </si>
  <si>
    <t>ПРОЧИЕ НЕНАЛОГОВЫЕ ДОХОДЫ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</si>
  <si>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</si>
  <si>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</si>
  <si>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</si>
  <si>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</si>
  <si>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000 1 03 02100 01 0000 110</t>
  </si>
  <si>
    <t xml:space="preserve"> 000 1 03 02231 01 0000 110</t>
  </si>
  <si>
    <t xml:space="preserve"> 000 1 03 02261 01 0000 110</t>
  </si>
  <si>
    <t xml:space="preserve"> 000 1 03 02251 01 0000 110</t>
  </si>
  <si>
    <t xml:space="preserve"> 000 1 03 02241 01 0000 110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</si>
  <si>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заключение договоров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</si>
  <si>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000 1 11 09080 04 0012 120</t>
  </si>
  <si>
    <t>000 1 13 02994 04 0007 130</t>
  </si>
  <si>
    <t>Прочие доходы от компенсации затрат бюджетов городских округов (прочие доходы)</t>
  </si>
  <si>
    <t>Невыясненные поступления, зачисляемые в бюджеты городских округов</t>
  </si>
  <si>
    <t>000 1 17 01040 04 0000 180</t>
  </si>
  <si>
    <t>000 1 17 01050 04 0000 180</t>
  </si>
  <si>
    <t>Инициативные платежи, зачисляемые в бюджеты городских округов</t>
  </si>
  <si>
    <t>Дотации (гранты) бюджетам городских округов за достижение показателей деятельности органов местного самоуправления</t>
  </si>
  <si>
    <t>000 2 02 16549 04 0000 150</t>
  </si>
  <si>
    <t>Субсидии бюджетам городских округов на закупку контейнеров для раздельного накопления твердых коммунальных отходов</t>
  </si>
  <si>
    <t>000 2 02 25269 04 0000 150</t>
  </si>
  <si>
    <t>Субсидии из областного бюджета бюджетам муниципальных образований, расположенных на территории Свердловской области, на внедрение механизмов инициативного бюджетирования на территории Свердловской области в 2022 году</t>
  </si>
  <si>
    <t>000 2 02 45424 04 0000 150</t>
  </si>
  <si>
    <t>Иной межбюджетный трансферт бюджету городского округа Верхняя Пышма на приобретение звукового оборудования для муниципального бюджетного учреждения культуры "Верхнепышминская централизованная библиотечная система" из резервного фонда Правительства Свердловской области</t>
  </si>
  <si>
    <t xml:space="preserve">Иные межбюджетные трансферты из областного бюджета бюджетам муниципальных образований, расположенных на территории Свердловской области, на 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Федерации, в том числе с учетом повышения минимального размера оплаты труда в 2022 году </t>
  </si>
  <si>
    <t>Субсидии из областного бюджета бюджетам муниципальных образований, расположенных на территории Свердловской области, на улучшение жилищных условий граждан, проживающих на сельских территориях</t>
  </si>
  <si>
    <t xml:space="preserve"> Иные межбюджетные трансферты из областного бюджета бюджетам муниципальных образований, расположенных на территории Свердловской области, в 2022 году на строительство, реконструкцию, капитальный ремонт, ремонт автомобильных дорог общего пользования местного значения</t>
  </si>
  <si>
    <t>000 1 17 15020 04 0000 150</t>
  </si>
  <si>
    <t>Иные межбюджетные трансферты бюджетам муниципальных образований, расположенных на территории Свердловской области,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</si>
  <si>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из областного бюджета бюджетам муниципальных образований, расположенных на территории Свердловской области, на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</si>
  <si>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Акцизы на пиво, напитки, изготавливаемые на основе пива, производимые на территории Российской Федерации</t>
  </si>
  <si>
    <t xml:space="preserve">Единый налог на вмененный доход для отдельных видов деятельности </t>
  </si>
  <si>
    <t>000 1 05 02000 02 0000 110</t>
  </si>
  <si>
    <t>Субсидии из областного бюджета бюджетам муниципальных образований, расположенных на территории Свердловской области, на осуществление мероприятий по обеспечению питанием обучающихся в муниципальных общеобразовательных организациях</t>
  </si>
  <si>
    <t>Субсидии из областного бюджета бюджетам муниципальных образований, расположенных на территории Свердловской области,  на строительство и реконструкцию объектов спортивной инфраструктуры муниципальной собственности для занятий физической культурой и спортом в рамках подготовки к проведению ХХХII Всемирной летней Универсиады 2023 года в городе Екатеринбурге</t>
  </si>
  <si>
    <t>Субсидии из областного бюджета бюджетам муниципальных образований, расположенных на территории Свердловской области, на строительство и реконструкцию автомобильных дорог общего пользования местного значения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</si>
  <si>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</si>
  <si>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000 2 02 45179 04 0000 150</t>
  </si>
  <si>
    <t>Иной межбюджетный трансферт бюджету городского округа Верхняя Пышма на приобретение и доставку татами и волейбольной формы для муниципального автономного учреждения  "Спортивная школа олимпийского резерва "Лидер" из резервного фонда Правительства Свердловской области</t>
  </si>
  <si>
    <t>Исполнено</t>
  </si>
  <si>
    <t xml:space="preserve"> тысяч рублей</t>
  </si>
  <si>
    <t>в %</t>
  </si>
  <si>
    <t>000 1 09 00000 00 0000 000</t>
  </si>
  <si>
    <t>ЗАДОЛЖЕННОСТЬ И ПЕРЕРАСЧЕТЫ ПО ОТМЕНЕННЫМ НАЛОГАМ, СБОРАМ И ИНЫМ ОБЯЗАТЕЛЬНЫМ ПЛАТЕЖАМ</t>
  </si>
  <si>
    <t xml:space="preserve">Свод доходов бюджета городского округа Верхняя Пышма </t>
  </si>
  <si>
    <t>Прочие неналоговые доходы бюджетов городских округов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</si>
  <si>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</si>
  <si>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 xml:space="preserve">                                                                                                                      Приложение 1 к Решению Думы городского округа
                                                                                                             Верхняя Пышма от 29 июня 2023 года № 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</si>
</sst>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\ _₽"/>
    <numFmt numFmtId="165" formatCode="#,##0.00000"/>
    <numFmt numFmtId="166" formatCode="#,##0.0_р_."/>
    <numFmt numFmtId="167" formatCode="0.0"/>
  </numFmts>
  <fonts count="13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sz val="11.5"/>
      <name val="Liberation Serif"/>
      <family val="1"/>
      <charset val="204"/>
    </font>
    <font>
      <b/>
      <sz val="16"/>
      <name val="Liberation Serif"/>
      <family val="1"/>
      <charset val="204"/>
    </font>
    <font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Liberation Serif"/>
      <family val="1"/>
      <charset val="204"/>
    </font>
    <font>
      <b/>
      <sz val="11.5"/>
      <name val="Liberation Serif"/>
      <family val="1"/>
      <charset val="204"/>
    </font>
    <font>
      <sz val="11"/>
      <name val="Liberation Serif"/>
      <family val="1"/>
      <charset val="204"/>
    </font>
    <font>
      <i/>
      <sz val="11.5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3">
      <alignment horizontal="left" wrapText="1" indent="2"/>
    </xf>
    <xf numFmtId="49" fontId="1" fillId="0" borderId="4">
      <alignment horizontal="center"/>
    </xf>
    <xf numFmtId="49" fontId="1" fillId="0" borderId="12">
      <alignment horizontal="center"/>
    </xf>
  </cellStyleXfs>
  <cellXfs count="57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5" fillId="0" borderId="0" xfId="0" applyFont="1" applyFill="1"/>
    <xf numFmtId="0" fontId="7" fillId="0" borderId="0" xfId="0" applyFont="1" applyFill="1" applyBorder="1"/>
    <xf numFmtId="1" fontId="9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1" applyNumberFormat="1" applyFont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>
      <alignment horizont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vertical="top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2" applyNumberFormat="1" applyFont="1" applyBorder="1" applyAlignment="1" applyProtection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1" fontId="8" fillId="0" borderId="20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7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12" fillId="0" borderId="21" xfId="0" applyNumberFormat="1" applyFont="1" applyFill="1" applyBorder="1" applyAlignment="1">
      <alignment horizontal="center" vertical="center" wrapText="1"/>
    </xf>
    <xf numFmtId="166" fontId="12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</cellXfs>
  <cellStyles count="4">
    <cellStyle name="xl34" xfId="1"/>
    <cellStyle name="xl50" xfId="3"/>
    <cellStyle name="xl5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view="pageBreakPreview" zoomScaleNormal="90" zoomScaleSheetLayoutView="100" workbookViewId="0">
      <selection activeCell="G3" sqref="G3"/>
    </sheetView>
  </sheetViews>
  <sheetFormatPr defaultColWidth="9.109375" defaultRowHeight="15" x14ac:dyDescent="0.25"/>
  <cols>
    <col min="1" max="1" width="4.77734375" style="25" customWidth="1"/>
    <col min="2" max="2" width="28.109375" style="12" customWidth="1"/>
    <col min="3" max="3" width="71.88671875" style="1" customWidth="1"/>
    <col min="4" max="5" width="17.109375" style="20" customWidth="1"/>
    <col min="6" max="6" width="17.109375" style="39" customWidth="1"/>
    <col min="7" max="16384" width="9.109375" style="2"/>
  </cols>
  <sheetData>
    <row r="1" spans="1:6" ht="52.2" customHeight="1" x14ac:dyDescent="0.25">
      <c r="C1" s="48" t="s">
        <v>214</v>
      </c>
      <c r="D1" s="49"/>
      <c r="E1" s="49"/>
      <c r="F1" s="49"/>
    </row>
    <row r="2" spans="1:6" s="3" customFormat="1" ht="20.399999999999999" customHeight="1" thickBot="1" x14ac:dyDescent="0.4">
      <c r="A2" s="56" t="s">
        <v>211</v>
      </c>
      <c r="B2" s="56"/>
      <c r="C2" s="56"/>
      <c r="D2" s="56"/>
      <c r="E2" s="56"/>
      <c r="F2" s="56"/>
    </row>
    <row r="3" spans="1:6" s="4" customFormat="1" ht="30.6" customHeight="1" thickBot="1" x14ac:dyDescent="0.3">
      <c r="A3" s="50" t="s">
        <v>111</v>
      </c>
      <c r="B3" s="52" t="s">
        <v>78</v>
      </c>
      <c r="C3" s="52" t="s">
        <v>16</v>
      </c>
      <c r="D3" s="54" t="s">
        <v>112</v>
      </c>
      <c r="E3" s="46" t="s">
        <v>206</v>
      </c>
      <c r="F3" s="47"/>
    </row>
    <row r="4" spans="1:6" s="4" customFormat="1" thickBot="1" x14ac:dyDescent="0.3">
      <c r="A4" s="51"/>
      <c r="B4" s="53"/>
      <c r="C4" s="53"/>
      <c r="D4" s="55"/>
      <c r="E4" s="37" t="s">
        <v>207</v>
      </c>
      <c r="F4" s="38" t="s">
        <v>208</v>
      </c>
    </row>
    <row r="5" spans="1:6" s="5" customFormat="1" thickBot="1" x14ac:dyDescent="0.3">
      <c r="A5" s="21">
        <v>1</v>
      </c>
      <c r="B5" s="13">
        <v>2</v>
      </c>
      <c r="C5" s="13">
        <v>3</v>
      </c>
      <c r="D5" s="27">
        <v>4</v>
      </c>
      <c r="E5" s="27">
        <v>5</v>
      </c>
      <c r="F5" s="27">
        <v>6</v>
      </c>
    </row>
    <row r="6" spans="1:6" s="6" customFormat="1" ht="14.4" x14ac:dyDescent="0.25">
      <c r="A6" s="22">
        <v>1</v>
      </c>
      <c r="B6" s="30" t="s">
        <v>5</v>
      </c>
      <c r="C6" s="14" t="s">
        <v>126</v>
      </c>
      <c r="D6" s="41">
        <f>D7+D16+D21+D26+D30+D44+D46+D51+D55+D9+D56</f>
        <v>3355976.7891799998</v>
      </c>
      <c r="E6" s="41">
        <f>E7+E16+E21+E26+E30+E44+E46+E51+E55+E9+E56+E29</f>
        <v>3480265.4617400006</v>
      </c>
      <c r="F6" s="40">
        <f>E6/D6*100</f>
        <v>103.70350215057267</v>
      </c>
    </row>
    <row r="7" spans="1:6" s="6" customFormat="1" ht="14.4" x14ac:dyDescent="0.25">
      <c r="A7" s="23">
        <v>2</v>
      </c>
      <c r="B7" s="31" t="s">
        <v>31</v>
      </c>
      <c r="C7" s="15" t="s">
        <v>6</v>
      </c>
      <c r="D7" s="42">
        <f>D8</f>
        <v>2718055.5</v>
      </c>
      <c r="E7" s="42">
        <f>E8</f>
        <v>2828924.1655600001</v>
      </c>
      <c r="F7" s="40">
        <f t="shared" ref="F7:F70" si="0">E7/D7*100</f>
        <v>104.07896989447052</v>
      </c>
    </row>
    <row r="8" spans="1:6" s="6" customFormat="1" ht="14.4" x14ac:dyDescent="0.25">
      <c r="A8" s="23">
        <v>3</v>
      </c>
      <c r="B8" s="31" t="s">
        <v>32</v>
      </c>
      <c r="C8" s="15" t="s">
        <v>17</v>
      </c>
      <c r="D8" s="42">
        <v>2718055.5</v>
      </c>
      <c r="E8" s="42">
        <v>2828924.1655600001</v>
      </c>
      <c r="F8" s="40">
        <f t="shared" si="0"/>
        <v>104.07896989447052</v>
      </c>
    </row>
    <row r="9" spans="1:6" s="7" customFormat="1" ht="28.8" x14ac:dyDescent="0.25">
      <c r="A9" s="24">
        <v>4</v>
      </c>
      <c r="B9" s="31" t="s">
        <v>48</v>
      </c>
      <c r="C9" s="15" t="s">
        <v>60</v>
      </c>
      <c r="D9" s="42">
        <f>D10</f>
        <v>47332</v>
      </c>
      <c r="E9" s="42">
        <f>E10</f>
        <v>47248.679240000005</v>
      </c>
      <c r="F9" s="40">
        <f t="shared" si="0"/>
        <v>99.823965266627241</v>
      </c>
    </row>
    <row r="10" spans="1:6" s="7" customFormat="1" ht="28.8" x14ac:dyDescent="0.25">
      <c r="A10" s="23">
        <v>5</v>
      </c>
      <c r="B10" s="32" t="s">
        <v>54</v>
      </c>
      <c r="C10" s="19" t="s">
        <v>55</v>
      </c>
      <c r="D10" s="42">
        <f>D11+D12+D13+D14+D15</f>
        <v>47332</v>
      </c>
      <c r="E10" s="42">
        <f>E11+E12+E13+E14+E15</f>
        <v>47248.679240000005</v>
      </c>
      <c r="F10" s="40">
        <f t="shared" si="0"/>
        <v>99.823965266627241</v>
      </c>
    </row>
    <row r="11" spans="1:6" s="7" customFormat="1" ht="28.8" x14ac:dyDescent="0.25">
      <c r="A11" s="23">
        <v>6</v>
      </c>
      <c r="B11" s="32" t="s">
        <v>171</v>
      </c>
      <c r="C11" s="19" t="s">
        <v>197</v>
      </c>
      <c r="D11" s="42">
        <v>4840</v>
      </c>
      <c r="E11" s="42">
        <v>4856.40625</v>
      </c>
      <c r="F11" s="40">
        <f t="shared" si="0"/>
        <v>100.33897210743801</v>
      </c>
    </row>
    <row r="12" spans="1:6" s="7" customFormat="1" ht="96.6" customHeight="1" x14ac:dyDescent="0.25">
      <c r="A12" s="23">
        <v>7</v>
      </c>
      <c r="B12" s="32" t="s">
        <v>172</v>
      </c>
      <c r="C12" s="19" t="s">
        <v>72</v>
      </c>
      <c r="D12" s="42">
        <v>20972</v>
      </c>
      <c r="E12" s="42">
        <v>21251.544860000002</v>
      </c>
      <c r="F12" s="40">
        <f t="shared" si="0"/>
        <v>101.33294325767692</v>
      </c>
    </row>
    <row r="13" spans="1:6" s="7" customFormat="1" ht="107.4" customHeight="1" x14ac:dyDescent="0.25">
      <c r="A13" s="23">
        <v>8</v>
      </c>
      <c r="B13" s="32" t="s">
        <v>175</v>
      </c>
      <c r="C13" s="19" t="s">
        <v>124</v>
      </c>
      <c r="D13" s="42">
        <v>117.6</v>
      </c>
      <c r="E13" s="42">
        <v>114.79134000000001</v>
      </c>
      <c r="F13" s="40">
        <f t="shared" si="0"/>
        <v>97.6116836734694</v>
      </c>
    </row>
    <row r="14" spans="1:6" s="7" customFormat="1" ht="96.6" customHeight="1" x14ac:dyDescent="0.25">
      <c r="A14" s="23">
        <v>9</v>
      </c>
      <c r="B14" s="32" t="s">
        <v>174</v>
      </c>
      <c r="C14" s="19" t="s">
        <v>73</v>
      </c>
      <c r="D14" s="42">
        <v>23827.599999999999</v>
      </c>
      <c r="E14" s="42">
        <v>23464.105609999999</v>
      </c>
      <c r="F14" s="40">
        <f t="shared" si="0"/>
        <v>98.474481735466441</v>
      </c>
    </row>
    <row r="15" spans="1:6" s="7" customFormat="1" ht="101.4" customHeight="1" x14ac:dyDescent="0.25">
      <c r="A15" s="23">
        <v>10</v>
      </c>
      <c r="B15" s="32" t="s">
        <v>173</v>
      </c>
      <c r="C15" s="19" t="s">
        <v>74</v>
      </c>
      <c r="D15" s="42">
        <v>-2425.1999999999998</v>
      </c>
      <c r="E15" s="42">
        <v>-2438.1688199999999</v>
      </c>
      <c r="F15" s="40">
        <f t="shared" si="0"/>
        <v>100.53475259772391</v>
      </c>
    </row>
    <row r="16" spans="1:6" s="6" customFormat="1" ht="14.4" x14ac:dyDescent="0.25">
      <c r="A16" s="23">
        <v>11</v>
      </c>
      <c r="B16" s="31" t="s">
        <v>33</v>
      </c>
      <c r="C16" s="15" t="s">
        <v>7</v>
      </c>
      <c r="D16" s="42">
        <f>D19+D20+D17+D18</f>
        <v>158024.42000000001</v>
      </c>
      <c r="E16" s="42">
        <f>E19+E20+E17+E18</f>
        <v>159242.81304000001</v>
      </c>
      <c r="F16" s="40">
        <f t="shared" si="0"/>
        <v>100.77101566960347</v>
      </c>
    </row>
    <row r="17" spans="1:6" s="6" customFormat="1" ht="28.8" x14ac:dyDescent="0.25">
      <c r="A17" s="23">
        <v>12</v>
      </c>
      <c r="B17" s="31" t="s">
        <v>123</v>
      </c>
      <c r="C17" s="15" t="s">
        <v>64</v>
      </c>
      <c r="D17" s="42">
        <v>144533.6</v>
      </c>
      <c r="E17" s="42">
        <v>146107.32605999999</v>
      </c>
      <c r="F17" s="40">
        <f t="shared" si="0"/>
        <v>101.08883059717601</v>
      </c>
    </row>
    <row r="18" spans="1:6" s="6" customFormat="1" ht="14.4" x14ac:dyDescent="0.25">
      <c r="A18" s="23">
        <v>13</v>
      </c>
      <c r="B18" s="31" t="s">
        <v>199</v>
      </c>
      <c r="C18" s="15" t="s">
        <v>198</v>
      </c>
      <c r="D18" s="42">
        <v>-703.5</v>
      </c>
      <c r="E18" s="42">
        <v>-730.71150999999998</v>
      </c>
      <c r="F18" s="40">
        <f t="shared" si="0"/>
        <v>103.8680184790334</v>
      </c>
    </row>
    <row r="19" spans="1:6" s="6" customFormat="1" ht="14.4" x14ac:dyDescent="0.25">
      <c r="A19" s="23">
        <v>14</v>
      </c>
      <c r="B19" s="31" t="s">
        <v>34</v>
      </c>
      <c r="C19" s="15" t="s">
        <v>20</v>
      </c>
      <c r="D19" s="42">
        <v>292.32</v>
      </c>
      <c r="E19" s="42">
        <v>292.32</v>
      </c>
      <c r="F19" s="40">
        <f t="shared" si="0"/>
        <v>100</v>
      </c>
    </row>
    <row r="20" spans="1:6" s="6" customFormat="1" ht="28.8" x14ac:dyDescent="0.25">
      <c r="A20" s="23">
        <v>15</v>
      </c>
      <c r="B20" s="31" t="s">
        <v>46</v>
      </c>
      <c r="C20" s="15" t="s">
        <v>47</v>
      </c>
      <c r="D20" s="42">
        <v>13902</v>
      </c>
      <c r="E20" s="42">
        <v>13573.878489999999</v>
      </c>
      <c r="F20" s="40">
        <f t="shared" si="0"/>
        <v>97.639753200978276</v>
      </c>
    </row>
    <row r="21" spans="1:6" s="6" customFormat="1" ht="14.4" x14ac:dyDescent="0.25">
      <c r="A21" s="23">
        <v>16</v>
      </c>
      <c r="B21" s="31" t="s">
        <v>35</v>
      </c>
      <c r="C21" s="15" t="s">
        <v>8</v>
      </c>
      <c r="D21" s="42">
        <f>D22+D23</f>
        <v>163271</v>
      </c>
      <c r="E21" s="42">
        <f>E22+E23</f>
        <v>163670.37264000002</v>
      </c>
      <c r="F21" s="40">
        <f t="shared" si="0"/>
        <v>100.24460721132351</v>
      </c>
    </row>
    <row r="22" spans="1:6" s="6" customFormat="1" ht="43.2" x14ac:dyDescent="0.25">
      <c r="A22" s="23">
        <v>17</v>
      </c>
      <c r="B22" s="31" t="s">
        <v>36</v>
      </c>
      <c r="C22" s="15" t="s">
        <v>18</v>
      </c>
      <c r="D22" s="42">
        <v>61006</v>
      </c>
      <c r="E22" s="42">
        <v>60860.831339999997</v>
      </c>
      <c r="F22" s="40">
        <f t="shared" si="0"/>
        <v>99.762041995869254</v>
      </c>
    </row>
    <row r="23" spans="1:6" s="6" customFormat="1" ht="14.4" x14ac:dyDescent="0.25">
      <c r="A23" s="23">
        <v>18</v>
      </c>
      <c r="B23" s="31" t="s">
        <v>37</v>
      </c>
      <c r="C23" s="15" t="s">
        <v>114</v>
      </c>
      <c r="D23" s="42">
        <f>D24+D25</f>
        <v>102265</v>
      </c>
      <c r="E23" s="42">
        <f>E24+E25</f>
        <v>102809.54130000001</v>
      </c>
      <c r="F23" s="40">
        <f t="shared" si="0"/>
        <v>100.53248061409086</v>
      </c>
    </row>
    <row r="24" spans="1:6" s="6" customFormat="1" ht="36" customHeight="1" x14ac:dyDescent="0.25">
      <c r="A24" s="23">
        <v>19</v>
      </c>
      <c r="B24" s="31" t="s">
        <v>57</v>
      </c>
      <c r="C24" s="16" t="s">
        <v>56</v>
      </c>
      <c r="D24" s="42">
        <v>70443</v>
      </c>
      <c r="E24" s="42">
        <v>71140.201270000005</v>
      </c>
      <c r="F24" s="40">
        <f t="shared" si="0"/>
        <v>100.98973818548332</v>
      </c>
    </row>
    <row r="25" spans="1:6" s="6" customFormat="1" ht="37.200000000000003" customHeight="1" x14ac:dyDescent="0.25">
      <c r="A25" s="23">
        <v>20</v>
      </c>
      <c r="B25" s="31" t="s">
        <v>58</v>
      </c>
      <c r="C25" s="16" t="s">
        <v>63</v>
      </c>
      <c r="D25" s="42">
        <v>31822</v>
      </c>
      <c r="E25" s="42">
        <v>31669.340029999999</v>
      </c>
      <c r="F25" s="40">
        <f t="shared" si="0"/>
        <v>99.520269090566273</v>
      </c>
    </row>
    <row r="26" spans="1:6" s="6" customFormat="1" ht="14.4" x14ac:dyDescent="0.25">
      <c r="A26" s="23">
        <v>21</v>
      </c>
      <c r="B26" s="31" t="s">
        <v>15</v>
      </c>
      <c r="C26" s="15" t="s">
        <v>23</v>
      </c>
      <c r="D26" s="42">
        <f>D27+D28</f>
        <v>18338</v>
      </c>
      <c r="E26" s="42">
        <f>E27+E28</f>
        <v>18471.238959999999</v>
      </c>
      <c r="F26" s="40">
        <f t="shared" si="0"/>
        <v>100.72657301777727</v>
      </c>
    </row>
    <row r="27" spans="1:6" s="6" customFormat="1" ht="49.8" customHeight="1" x14ac:dyDescent="0.25">
      <c r="A27" s="23">
        <v>22</v>
      </c>
      <c r="B27" s="31" t="s">
        <v>38</v>
      </c>
      <c r="C27" s="15" t="s">
        <v>24</v>
      </c>
      <c r="D27" s="42">
        <v>18248</v>
      </c>
      <c r="E27" s="42">
        <v>18381.238959999999</v>
      </c>
      <c r="F27" s="40">
        <f t="shared" si="0"/>
        <v>100.73015651030248</v>
      </c>
    </row>
    <row r="28" spans="1:6" s="6" customFormat="1" ht="33" customHeight="1" x14ac:dyDescent="0.25">
      <c r="A28" s="23">
        <v>23</v>
      </c>
      <c r="B28" s="31" t="s">
        <v>161</v>
      </c>
      <c r="C28" s="15" t="s">
        <v>162</v>
      </c>
      <c r="D28" s="42">
        <v>90</v>
      </c>
      <c r="E28" s="42">
        <v>90</v>
      </c>
      <c r="F28" s="40">
        <f t="shared" si="0"/>
        <v>100</v>
      </c>
    </row>
    <row r="29" spans="1:6" s="6" customFormat="1" ht="33" customHeight="1" x14ac:dyDescent="0.25">
      <c r="A29" s="23">
        <v>24</v>
      </c>
      <c r="B29" s="31" t="s">
        <v>209</v>
      </c>
      <c r="C29" s="15" t="s">
        <v>210</v>
      </c>
      <c r="D29" s="42">
        <v>0</v>
      </c>
      <c r="E29" s="42">
        <v>2.3009999999999999E-2</v>
      </c>
      <c r="F29" s="40"/>
    </row>
    <row r="30" spans="1:6" s="6" customFormat="1" ht="28.8" x14ac:dyDescent="0.25">
      <c r="A30" s="23">
        <v>25</v>
      </c>
      <c r="B30" s="31" t="s">
        <v>0</v>
      </c>
      <c r="C30" s="15" t="s">
        <v>9</v>
      </c>
      <c r="D30" s="42">
        <f>D37+D31+D32+D36+D38+D40</f>
        <v>173652.99365999998</v>
      </c>
      <c r="E30" s="42">
        <f>E37+E31+E32+E36+E38+E40</f>
        <v>180687.58065000002</v>
      </c>
      <c r="F30" s="40">
        <f t="shared" si="0"/>
        <v>104.05094484220253</v>
      </c>
    </row>
    <row r="31" spans="1:6" s="6" customFormat="1" ht="62.4" customHeight="1" x14ac:dyDescent="0.25">
      <c r="A31" s="23">
        <v>26</v>
      </c>
      <c r="B31" s="31" t="s">
        <v>41</v>
      </c>
      <c r="C31" s="15" t="s">
        <v>26</v>
      </c>
      <c r="D31" s="42">
        <v>79694.5</v>
      </c>
      <c r="E31" s="42">
        <v>83101.509239999999</v>
      </c>
      <c r="F31" s="40">
        <f t="shared" si="0"/>
        <v>104.27508703862875</v>
      </c>
    </row>
    <row r="32" spans="1:6" s="6" customFormat="1" ht="33.6" customHeight="1" x14ac:dyDescent="0.25">
      <c r="A32" s="23">
        <v>27</v>
      </c>
      <c r="B32" s="31" t="s">
        <v>49</v>
      </c>
      <c r="C32" s="15" t="s">
        <v>50</v>
      </c>
      <c r="D32" s="42">
        <f>D33+D34+D35</f>
        <v>71496.600000000006</v>
      </c>
      <c r="E32" s="42">
        <f>E33+E34+E35</f>
        <v>75280.534849999996</v>
      </c>
      <c r="F32" s="40">
        <f t="shared" si="0"/>
        <v>105.29246824324512</v>
      </c>
    </row>
    <row r="33" spans="1:6" s="6" customFormat="1" ht="68.400000000000006" customHeight="1" x14ac:dyDescent="0.25">
      <c r="A33" s="23">
        <v>28</v>
      </c>
      <c r="B33" s="31" t="s">
        <v>51</v>
      </c>
      <c r="C33" s="16" t="s">
        <v>104</v>
      </c>
      <c r="D33" s="42">
        <v>34005.800000000003</v>
      </c>
      <c r="E33" s="42">
        <v>37947.682079999999</v>
      </c>
      <c r="F33" s="40">
        <f t="shared" si="0"/>
        <v>111.5917933999494</v>
      </c>
    </row>
    <row r="34" spans="1:6" s="6" customFormat="1" ht="49.2" customHeight="1" x14ac:dyDescent="0.25">
      <c r="A34" s="23">
        <v>29</v>
      </c>
      <c r="B34" s="31" t="s">
        <v>53</v>
      </c>
      <c r="C34" s="17" t="s">
        <v>61</v>
      </c>
      <c r="D34" s="42">
        <v>35000</v>
      </c>
      <c r="E34" s="42">
        <v>35000.000039999999</v>
      </c>
      <c r="F34" s="40">
        <f t="shared" si="0"/>
        <v>100.00000011428571</v>
      </c>
    </row>
    <row r="35" spans="1:6" s="6" customFormat="1" ht="48.6" customHeight="1" x14ac:dyDescent="0.25">
      <c r="A35" s="23">
        <v>30</v>
      </c>
      <c r="B35" s="31" t="s">
        <v>52</v>
      </c>
      <c r="C35" s="17" t="s">
        <v>59</v>
      </c>
      <c r="D35" s="42">
        <v>2490.8000000000002</v>
      </c>
      <c r="E35" s="42">
        <v>2332.8527300000001</v>
      </c>
      <c r="F35" s="40">
        <f t="shared" si="0"/>
        <v>93.658773486430064</v>
      </c>
    </row>
    <row r="36" spans="1:6" s="6" customFormat="1" ht="91.2" customHeight="1" x14ac:dyDescent="0.25">
      <c r="A36" s="23">
        <v>31</v>
      </c>
      <c r="B36" s="31" t="s">
        <v>76</v>
      </c>
      <c r="C36" s="15" t="s">
        <v>75</v>
      </c>
      <c r="D36" s="42">
        <v>944.56047999999998</v>
      </c>
      <c r="E36" s="42">
        <v>988.38234</v>
      </c>
      <c r="F36" s="40">
        <f t="shared" si="0"/>
        <v>104.63939164594309</v>
      </c>
    </row>
    <row r="37" spans="1:6" s="6" customFormat="1" ht="48.6" customHeight="1" x14ac:dyDescent="0.25">
      <c r="A37" s="23">
        <v>32</v>
      </c>
      <c r="B37" s="31" t="s">
        <v>39</v>
      </c>
      <c r="C37" s="15" t="s">
        <v>19</v>
      </c>
      <c r="D37" s="42">
        <v>130.00165999999999</v>
      </c>
      <c r="E37" s="42">
        <v>130.00165999999999</v>
      </c>
      <c r="F37" s="40">
        <f t="shared" si="0"/>
        <v>100</v>
      </c>
    </row>
    <row r="38" spans="1:6" s="6" customFormat="1" ht="78" customHeight="1" x14ac:dyDescent="0.25">
      <c r="A38" s="23">
        <v>33</v>
      </c>
      <c r="B38" s="31" t="s">
        <v>86</v>
      </c>
      <c r="C38" s="15" t="s">
        <v>115</v>
      </c>
      <c r="D38" s="42">
        <f>D39</f>
        <v>9919.83014</v>
      </c>
      <c r="E38" s="42">
        <f>E39</f>
        <v>9919.83014</v>
      </c>
      <c r="F38" s="40">
        <f t="shared" si="0"/>
        <v>100</v>
      </c>
    </row>
    <row r="39" spans="1:6" s="6" customFormat="1" ht="90.6" customHeight="1" x14ac:dyDescent="0.25">
      <c r="A39" s="23">
        <v>34</v>
      </c>
      <c r="B39" s="31" t="s">
        <v>77</v>
      </c>
      <c r="C39" s="17" t="s">
        <v>85</v>
      </c>
      <c r="D39" s="42">
        <v>9919.83014</v>
      </c>
      <c r="E39" s="42">
        <v>9919.83014</v>
      </c>
      <c r="F39" s="40">
        <f t="shared" si="0"/>
        <v>100</v>
      </c>
    </row>
    <row r="40" spans="1:6" s="6" customFormat="1" ht="80.400000000000006" customHeight="1" x14ac:dyDescent="0.25">
      <c r="A40" s="23">
        <v>35</v>
      </c>
      <c r="B40" s="31" t="s">
        <v>100</v>
      </c>
      <c r="C40" s="15" t="s">
        <v>99</v>
      </c>
      <c r="D40" s="42">
        <f>D42+D41+D43</f>
        <v>11467.50138</v>
      </c>
      <c r="E40" s="42">
        <f>E42+E41+E43</f>
        <v>11267.32242</v>
      </c>
      <c r="F40" s="40">
        <f t="shared" si="0"/>
        <v>98.254380327792035</v>
      </c>
    </row>
    <row r="41" spans="1:6" s="6" customFormat="1" ht="115.2" x14ac:dyDescent="0.25">
      <c r="A41" s="23">
        <v>36</v>
      </c>
      <c r="B41" s="31" t="s">
        <v>103</v>
      </c>
      <c r="C41" s="17" t="s">
        <v>102</v>
      </c>
      <c r="D41" s="42">
        <v>4692.0013799999997</v>
      </c>
      <c r="E41" s="42">
        <v>4692.0013799999997</v>
      </c>
      <c r="F41" s="40">
        <f t="shared" si="0"/>
        <v>100</v>
      </c>
    </row>
    <row r="42" spans="1:6" s="6" customFormat="1" ht="129.6" x14ac:dyDescent="0.25">
      <c r="A42" s="23">
        <v>37</v>
      </c>
      <c r="B42" s="31" t="s">
        <v>101</v>
      </c>
      <c r="C42" s="17" t="s">
        <v>113</v>
      </c>
      <c r="D42" s="42">
        <v>2944.6</v>
      </c>
      <c r="E42" s="42">
        <v>2744.4520400000001</v>
      </c>
      <c r="F42" s="40">
        <f t="shared" si="0"/>
        <v>93.202881206275904</v>
      </c>
    </row>
    <row r="43" spans="1:6" s="6" customFormat="1" ht="120" customHeight="1" x14ac:dyDescent="0.25">
      <c r="A43" s="23">
        <v>38</v>
      </c>
      <c r="B43" s="31" t="s">
        <v>177</v>
      </c>
      <c r="C43" s="17" t="s">
        <v>176</v>
      </c>
      <c r="D43" s="42">
        <v>3830.9</v>
      </c>
      <c r="E43" s="42">
        <v>3830.8690000000001</v>
      </c>
      <c r="F43" s="40">
        <f t="shared" si="0"/>
        <v>99.999190790675812</v>
      </c>
    </row>
    <row r="44" spans="1:6" s="6" customFormat="1" ht="14.4" x14ac:dyDescent="0.25">
      <c r="A44" s="23">
        <v>39</v>
      </c>
      <c r="B44" s="31" t="s">
        <v>1</v>
      </c>
      <c r="C44" s="15" t="s">
        <v>10</v>
      </c>
      <c r="D44" s="42">
        <f>D45</f>
        <v>19951.400000000001</v>
      </c>
      <c r="E44" s="42">
        <f>E45</f>
        <v>19862.092670000002</v>
      </c>
      <c r="F44" s="40">
        <f t="shared" si="0"/>
        <v>99.552375622763307</v>
      </c>
    </row>
    <row r="45" spans="1:6" s="6" customFormat="1" ht="21" customHeight="1" x14ac:dyDescent="0.25">
      <c r="A45" s="23">
        <v>40</v>
      </c>
      <c r="B45" s="31" t="s">
        <v>91</v>
      </c>
      <c r="C45" s="15" t="s">
        <v>90</v>
      </c>
      <c r="D45" s="42">
        <v>19951.400000000001</v>
      </c>
      <c r="E45" s="42">
        <v>19862.092670000002</v>
      </c>
      <c r="F45" s="40">
        <f t="shared" si="0"/>
        <v>99.552375622763307</v>
      </c>
    </row>
    <row r="46" spans="1:6" s="6" customFormat="1" ht="28.8" x14ac:dyDescent="0.25">
      <c r="A46" s="23">
        <v>41</v>
      </c>
      <c r="B46" s="31" t="s">
        <v>12</v>
      </c>
      <c r="C46" s="15" t="s">
        <v>71</v>
      </c>
      <c r="D46" s="42">
        <f>D47</f>
        <v>5792.1242099999999</v>
      </c>
      <c r="E46" s="42">
        <f>E47</f>
        <v>5923.5893500000002</v>
      </c>
      <c r="F46" s="40">
        <f t="shared" si="0"/>
        <v>102.26972238911985</v>
      </c>
    </row>
    <row r="47" spans="1:6" s="6" customFormat="1" ht="19.2" customHeight="1" x14ac:dyDescent="0.25">
      <c r="A47" s="23">
        <v>42</v>
      </c>
      <c r="B47" s="31" t="s">
        <v>83</v>
      </c>
      <c r="C47" s="15" t="s">
        <v>116</v>
      </c>
      <c r="D47" s="42">
        <f>D48+D49+D50</f>
        <v>5792.1242099999999</v>
      </c>
      <c r="E47" s="42">
        <f>E48+E49+E50</f>
        <v>5923.5893500000002</v>
      </c>
      <c r="F47" s="40">
        <f t="shared" si="0"/>
        <v>102.26972238911985</v>
      </c>
    </row>
    <row r="48" spans="1:6" s="6" customFormat="1" ht="32.4" customHeight="1" x14ac:dyDescent="0.25">
      <c r="A48" s="23">
        <v>43</v>
      </c>
      <c r="B48" s="31" t="s">
        <v>84</v>
      </c>
      <c r="C48" s="17" t="s">
        <v>117</v>
      </c>
      <c r="D48" s="42">
        <v>5398.5064199999997</v>
      </c>
      <c r="E48" s="42">
        <v>5529.97156</v>
      </c>
      <c r="F48" s="40">
        <f t="shared" si="0"/>
        <v>102.43521318253801</v>
      </c>
    </row>
    <row r="49" spans="1:6" s="6" customFormat="1" ht="61.2" customHeight="1" x14ac:dyDescent="0.25">
      <c r="A49" s="23">
        <v>44</v>
      </c>
      <c r="B49" s="31" t="s">
        <v>163</v>
      </c>
      <c r="C49" s="17" t="s">
        <v>164</v>
      </c>
      <c r="D49" s="42">
        <v>367.90663999999998</v>
      </c>
      <c r="E49" s="42">
        <v>367.90663999999998</v>
      </c>
      <c r="F49" s="40">
        <f t="shared" si="0"/>
        <v>100</v>
      </c>
    </row>
    <row r="50" spans="1:6" s="6" customFormat="1" ht="28.8" x14ac:dyDescent="0.25">
      <c r="A50" s="23">
        <v>45</v>
      </c>
      <c r="B50" s="31" t="s">
        <v>178</v>
      </c>
      <c r="C50" s="17" t="s">
        <v>179</v>
      </c>
      <c r="D50" s="42">
        <v>25.71115</v>
      </c>
      <c r="E50" s="42">
        <v>25.71115</v>
      </c>
      <c r="F50" s="40">
        <f t="shared" si="0"/>
        <v>100</v>
      </c>
    </row>
    <row r="51" spans="1:6" s="6" customFormat="1" ht="28.8" x14ac:dyDescent="0.25">
      <c r="A51" s="23">
        <v>46</v>
      </c>
      <c r="B51" s="31" t="s">
        <v>2</v>
      </c>
      <c r="C51" s="15" t="s">
        <v>11</v>
      </c>
      <c r="D51" s="42">
        <f>D53+D54+D52</f>
        <v>45466.549650000001</v>
      </c>
      <c r="E51" s="42">
        <f>E53+E54+E52</f>
        <v>47969.002810000005</v>
      </c>
      <c r="F51" s="40">
        <f t="shared" si="0"/>
        <v>105.50394340292766</v>
      </c>
    </row>
    <row r="52" spans="1:6" s="6" customFormat="1" ht="31.8" customHeight="1" x14ac:dyDescent="0.25">
      <c r="A52" s="23">
        <v>47</v>
      </c>
      <c r="B52" s="31" t="s">
        <v>106</v>
      </c>
      <c r="C52" s="15" t="s">
        <v>105</v>
      </c>
      <c r="D52" s="42">
        <v>164.40181999999999</v>
      </c>
      <c r="E52" s="42">
        <v>177.90832</v>
      </c>
      <c r="F52" s="40">
        <f t="shared" si="0"/>
        <v>108.21554165276272</v>
      </c>
    </row>
    <row r="53" spans="1:6" s="6" customFormat="1" ht="76.2" customHeight="1" x14ac:dyDescent="0.25">
      <c r="A53" s="23">
        <v>48</v>
      </c>
      <c r="B53" s="31" t="s">
        <v>42</v>
      </c>
      <c r="C53" s="15" t="s">
        <v>28</v>
      </c>
      <c r="D53" s="42">
        <v>19863.915000000001</v>
      </c>
      <c r="E53" s="42">
        <v>20880.85527</v>
      </c>
      <c r="F53" s="40">
        <f t="shared" si="0"/>
        <v>105.11953595250483</v>
      </c>
    </row>
    <row r="54" spans="1:6" s="6" customFormat="1" ht="48" customHeight="1" x14ac:dyDescent="0.25">
      <c r="A54" s="23">
        <v>49</v>
      </c>
      <c r="B54" s="31" t="s">
        <v>40</v>
      </c>
      <c r="C54" s="15" t="s">
        <v>118</v>
      </c>
      <c r="D54" s="42">
        <v>25438.232830000001</v>
      </c>
      <c r="E54" s="42">
        <v>26910.239219999999</v>
      </c>
      <c r="F54" s="40">
        <f t="shared" si="0"/>
        <v>105.78659060099498</v>
      </c>
    </row>
    <row r="55" spans="1:6" s="6" customFormat="1" ht="20.399999999999999" customHeight="1" x14ac:dyDescent="0.25">
      <c r="A55" s="23">
        <v>50</v>
      </c>
      <c r="B55" s="31" t="s">
        <v>3</v>
      </c>
      <c r="C55" s="15" t="s">
        <v>13</v>
      </c>
      <c r="D55" s="42">
        <v>4674.8018700000002</v>
      </c>
      <c r="E55" s="42">
        <v>6818.5520200000001</v>
      </c>
      <c r="F55" s="40">
        <f t="shared" si="0"/>
        <v>145.85756165961317</v>
      </c>
    </row>
    <row r="56" spans="1:6" s="6" customFormat="1" ht="17.399999999999999" customHeight="1" x14ac:dyDescent="0.25">
      <c r="A56" s="23">
        <v>51</v>
      </c>
      <c r="B56" s="31" t="s">
        <v>165</v>
      </c>
      <c r="C56" s="15" t="s">
        <v>166</v>
      </c>
      <c r="D56" s="42">
        <f>D57+D58+D59</f>
        <v>1417.9997899999998</v>
      </c>
      <c r="E56" s="42">
        <f>E57+E58+E59</f>
        <v>1447.3517899999999</v>
      </c>
      <c r="F56" s="40">
        <f t="shared" si="0"/>
        <v>102.06995799343525</v>
      </c>
    </row>
    <row r="57" spans="1:6" s="6" customFormat="1" ht="17.399999999999999" customHeight="1" x14ac:dyDescent="0.25">
      <c r="A57" s="23">
        <v>52</v>
      </c>
      <c r="B57" s="31" t="s">
        <v>181</v>
      </c>
      <c r="C57" s="15" t="s">
        <v>180</v>
      </c>
      <c r="D57" s="42">
        <v>-52.5</v>
      </c>
      <c r="E57" s="42">
        <v>-23.148</v>
      </c>
      <c r="F57" s="40">
        <f t="shared" si="0"/>
        <v>44.091428571428573</v>
      </c>
    </row>
    <row r="58" spans="1:6" s="6" customFormat="1" ht="17.399999999999999" customHeight="1" x14ac:dyDescent="0.25">
      <c r="A58" s="23">
        <v>53</v>
      </c>
      <c r="B58" s="31" t="s">
        <v>182</v>
      </c>
      <c r="C58" s="15" t="s">
        <v>212</v>
      </c>
      <c r="D58" s="42">
        <v>95.899789999999996</v>
      </c>
      <c r="E58" s="42">
        <v>95.899789999999996</v>
      </c>
      <c r="F58" s="40">
        <f t="shared" si="0"/>
        <v>100</v>
      </c>
    </row>
    <row r="59" spans="1:6" s="6" customFormat="1" ht="17.399999999999999" customHeight="1" x14ac:dyDescent="0.25">
      <c r="A59" s="23">
        <v>54</v>
      </c>
      <c r="B59" s="31" t="s">
        <v>194</v>
      </c>
      <c r="C59" s="15" t="s">
        <v>183</v>
      </c>
      <c r="D59" s="42">
        <v>1374.6</v>
      </c>
      <c r="E59" s="42">
        <v>1374.6</v>
      </c>
      <c r="F59" s="40">
        <f t="shared" si="0"/>
        <v>100</v>
      </c>
    </row>
    <row r="60" spans="1:6" s="6" customFormat="1" ht="19.2" customHeight="1" x14ac:dyDescent="0.25">
      <c r="A60" s="23">
        <v>55</v>
      </c>
      <c r="B60" s="31" t="s">
        <v>4</v>
      </c>
      <c r="C60" s="15" t="s">
        <v>14</v>
      </c>
      <c r="D60" s="42">
        <f>D61+D120+D122+D123</f>
        <v>3384459.8877999997</v>
      </c>
      <c r="E60" s="42">
        <f>E61+E120+E122+E123</f>
        <v>3357917.1959899995</v>
      </c>
      <c r="F60" s="40">
        <f t="shared" si="0"/>
        <v>99.215748075322779</v>
      </c>
    </row>
    <row r="61" spans="1:6" s="6" customFormat="1" ht="34.200000000000003" customHeight="1" x14ac:dyDescent="0.25">
      <c r="A61" s="23">
        <v>56</v>
      </c>
      <c r="B61" s="31" t="s">
        <v>29</v>
      </c>
      <c r="C61" s="15" t="s">
        <v>30</v>
      </c>
      <c r="D61" s="42">
        <f>D62+D90+D66+D107</f>
        <v>3326110.36417</v>
      </c>
      <c r="E61" s="42">
        <f>E62+E90+E66+E107</f>
        <v>3308510.6604499999</v>
      </c>
      <c r="F61" s="40">
        <f t="shared" si="0"/>
        <v>99.47086230482337</v>
      </c>
    </row>
    <row r="62" spans="1:6" s="6" customFormat="1" ht="36" customHeight="1" x14ac:dyDescent="0.25">
      <c r="A62" s="23">
        <v>57</v>
      </c>
      <c r="B62" s="31" t="s">
        <v>125</v>
      </c>
      <c r="C62" s="18" t="s">
        <v>82</v>
      </c>
      <c r="D62" s="42">
        <f>D63+D64+D65</f>
        <v>1208758.8089999999</v>
      </c>
      <c r="E62" s="42">
        <f>E63+E64+E65</f>
        <v>1208758.8089999999</v>
      </c>
      <c r="F62" s="40">
        <f t="shared" si="0"/>
        <v>100</v>
      </c>
    </row>
    <row r="63" spans="1:6" s="6" customFormat="1" ht="32.4" customHeight="1" x14ac:dyDescent="0.25">
      <c r="A63" s="23">
        <v>58</v>
      </c>
      <c r="B63" s="31" t="s">
        <v>79</v>
      </c>
      <c r="C63" s="15" t="s">
        <v>81</v>
      </c>
      <c r="D63" s="42">
        <v>685526</v>
      </c>
      <c r="E63" s="42">
        <v>685526</v>
      </c>
      <c r="F63" s="40">
        <f t="shared" si="0"/>
        <v>100</v>
      </c>
    </row>
    <row r="64" spans="1:6" s="6" customFormat="1" ht="33.6" customHeight="1" x14ac:dyDescent="0.25">
      <c r="A64" s="23">
        <v>59</v>
      </c>
      <c r="B64" s="31" t="s">
        <v>92</v>
      </c>
      <c r="C64" s="15" t="s">
        <v>119</v>
      </c>
      <c r="D64" s="42">
        <v>521489</v>
      </c>
      <c r="E64" s="42">
        <v>521489</v>
      </c>
      <c r="F64" s="40">
        <f t="shared" si="0"/>
        <v>100</v>
      </c>
    </row>
    <row r="65" spans="1:6" s="6" customFormat="1" ht="33.6" customHeight="1" x14ac:dyDescent="0.25">
      <c r="A65" s="23">
        <v>60</v>
      </c>
      <c r="B65" s="31" t="s">
        <v>185</v>
      </c>
      <c r="C65" s="15" t="s">
        <v>184</v>
      </c>
      <c r="D65" s="42">
        <v>1743.809</v>
      </c>
      <c r="E65" s="42">
        <v>1743.809</v>
      </c>
      <c r="F65" s="40">
        <f t="shared" si="0"/>
        <v>100</v>
      </c>
    </row>
    <row r="66" spans="1:6" s="6" customFormat="1" ht="36.6" customHeight="1" x14ac:dyDescent="0.25">
      <c r="A66" s="23">
        <v>61</v>
      </c>
      <c r="B66" s="31" t="s">
        <v>93</v>
      </c>
      <c r="C66" s="15" t="s">
        <v>94</v>
      </c>
      <c r="D66" s="42">
        <f>D67+D78+D76+D72+D73+D77+D75+D70+D71+D74</f>
        <v>358688.55237000005</v>
      </c>
      <c r="E66" s="42">
        <f>E67+E78+E76+E72+E73+E77+E75+E70+E71+E74</f>
        <v>355230.67653</v>
      </c>
      <c r="F66" s="40">
        <f t="shared" si="0"/>
        <v>99.03596704797171</v>
      </c>
    </row>
    <row r="67" spans="1:6" s="6" customFormat="1" ht="31.8" customHeight="1" x14ac:dyDescent="0.25">
      <c r="A67" s="23">
        <v>62</v>
      </c>
      <c r="B67" s="31" t="s">
        <v>95</v>
      </c>
      <c r="C67" s="15" t="s">
        <v>96</v>
      </c>
      <c r="D67" s="42">
        <f>D68+D69</f>
        <v>92899.7</v>
      </c>
      <c r="E67" s="42">
        <f>E68+E69</f>
        <v>89815.392800000001</v>
      </c>
      <c r="F67" s="40">
        <f t="shared" si="0"/>
        <v>96.679959999870832</v>
      </c>
    </row>
    <row r="68" spans="1:6" s="6" customFormat="1" ht="86.4" x14ac:dyDescent="0.25">
      <c r="A68" s="23">
        <v>63</v>
      </c>
      <c r="B68" s="31" t="s">
        <v>95</v>
      </c>
      <c r="C68" s="17" t="s">
        <v>201</v>
      </c>
      <c r="D68" s="42">
        <v>24218.3</v>
      </c>
      <c r="E68" s="42">
        <v>21134.032800000001</v>
      </c>
      <c r="F68" s="40">
        <f t="shared" si="0"/>
        <v>87.264724609076609</v>
      </c>
    </row>
    <row r="69" spans="1:6" s="6" customFormat="1" ht="56.4" customHeight="1" x14ac:dyDescent="0.25">
      <c r="A69" s="23">
        <v>64</v>
      </c>
      <c r="B69" s="31" t="s">
        <v>95</v>
      </c>
      <c r="C69" s="17" t="s">
        <v>202</v>
      </c>
      <c r="D69" s="42">
        <v>68681.399999999994</v>
      </c>
      <c r="E69" s="42">
        <v>68681.36</v>
      </c>
      <c r="F69" s="40">
        <f t="shared" si="0"/>
        <v>99.999941760068964</v>
      </c>
    </row>
    <row r="70" spans="1:6" s="6" customFormat="1" ht="90.6" customHeight="1" x14ac:dyDescent="0.25">
      <c r="A70" s="23">
        <v>65</v>
      </c>
      <c r="B70" s="34" t="s">
        <v>152</v>
      </c>
      <c r="C70" s="15" t="s">
        <v>150</v>
      </c>
      <c r="D70" s="42">
        <v>76975.84633</v>
      </c>
      <c r="E70" s="42">
        <v>76632.638200000001</v>
      </c>
      <c r="F70" s="40">
        <f t="shared" si="0"/>
        <v>99.554135295208525</v>
      </c>
    </row>
    <row r="71" spans="1:6" s="6" customFormat="1" ht="75" customHeight="1" x14ac:dyDescent="0.25">
      <c r="A71" s="23">
        <v>66</v>
      </c>
      <c r="B71" s="34" t="s">
        <v>153</v>
      </c>
      <c r="C71" s="15" t="s">
        <v>151</v>
      </c>
      <c r="D71" s="42">
        <v>4207.0280400000001</v>
      </c>
      <c r="E71" s="42">
        <v>4184.8855800000001</v>
      </c>
      <c r="F71" s="40">
        <f t="shared" ref="F71:F124" si="1">E71/D71*100</f>
        <v>99.473679286435186</v>
      </c>
    </row>
    <row r="72" spans="1:6" s="6" customFormat="1" ht="36" customHeight="1" x14ac:dyDescent="0.25">
      <c r="A72" s="23">
        <v>67</v>
      </c>
      <c r="B72" s="31" t="s">
        <v>139</v>
      </c>
      <c r="C72" s="15" t="s">
        <v>140</v>
      </c>
      <c r="D72" s="42">
        <v>32.5</v>
      </c>
      <c r="E72" s="42">
        <v>32.5</v>
      </c>
      <c r="F72" s="40">
        <f t="shared" si="1"/>
        <v>100</v>
      </c>
    </row>
    <row r="73" spans="1:6" s="6" customFormat="1" ht="63.6" customHeight="1" x14ac:dyDescent="0.25">
      <c r="A73" s="23">
        <v>68</v>
      </c>
      <c r="B73" s="31" t="s">
        <v>141</v>
      </c>
      <c r="C73" s="15" t="s">
        <v>142</v>
      </c>
      <c r="D73" s="42">
        <v>252.6</v>
      </c>
      <c r="E73" s="42">
        <v>252.6</v>
      </c>
      <c r="F73" s="40">
        <f t="shared" si="1"/>
        <v>100</v>
      </c>
    </row>
    <row r="74" spans="1:6" s="6" customFormat="1" ht="28.8" x14ac:dyDescent="0.25">
      <c r="A74" s="23">
        <v>69</v>
      </c>
      <c r="B74" s="31" t="s">
        <v>187</v>
      </c>
      <c r="C74" s="15" t="s">
        <v>186</v>
      </c>
      <c r="D74" s="42">
        <v>11606.4</v>
      </c>
      <c r="E74" s="42">
        <v>11606.4</v>
      </c>
      <c r="F74" s="40">
        <f t="shared" si="1"/>
        <v>100</v>
      </c>
    </row>
    <row r="75" spans="1:6" s="6" customFormat="1" ht="34.200000000000003" customHeight="1" x14ac:dyDescent="0.25">
      <c r="A75" s="23">
        <v>70</v>
      </c>
      <c r="B75" s="31" t="s">
        <v>146</v>
      </c>
      <c r="C75" s="15" t="s">
        <v>147</v>
      </c>
      <c r="D75" s="42">
        <v>3561.03</v>
      </c>
      <c r="E75" s="42">
        <v>3552.8119499999998</v>
      </c>
      <c r="F75" s="40">
        <f t="shared" si="1"/>
        <v>99.769222668722236</v>
      </c>
    </row>
    <row r="76" spans="1:6" s="6" customFormat="1" ht="35.4" customHeight="1" x14ac:dyDescent="0.25">
      <c r="A76" s="23">
        <v>71</v>
      </c>
      <c r="B76" s="31" t="s">
        <v>110</v>
      </c>
      <c r="C76" s="15" t="s">
        <v>109</v>
      </c>
      <c r="D76" s="42">
        <v>62816.5</v>
      </c>
      <c r="E76" s="42">
        <v>62816.5</v>
      </c>
      <c r="F76" s="40">
        <f t="shared" si="1"/>
        <v>100</v>
      </c>
    </row>
    <row r="77" spans="1:6" s="6" customFormat="1" ht="34.799999999999997" customHeight="1" x14ac:dyDescent="0.25">
      <c r="A77" s="23">
        <v>72</v>
      </c>
      <c r="B77" s="31" t="s">
        <v>145</v>
      </c>
      <c r="C77" s="15" t="s">
        <v>144</v>
      </c>
      <c r="D77" s="42">
        <v>406.8</v>
      </c>
      <c r="E77" s="42">
        <v>406.8</v>
      </c>
      <c r="F77" s="40">
        <f t="shared" si="1"/>
        <v>100</v>
      </c>
    </row>
    <row r="78" spans="1:6" s="6" customFormat="1" ht="22.8" customHeight="1" x14ac:dyDescent="0.25">
      <c r="A78" s="23">
        <v>73</v>
      </c>
      <c r="B78" s="31" t="s">
        <v>97</v>
      </c>
      <c r="C78" s="15" t="s">
        <v>98</v>
      </c>
      <c r="D78" s="42">
        <f>D79+D80+D81+D82+D83+D84+D85+D86+D87+D88+D89</f>
        <v>105930.14800000002</v>
      </c>
      <c r="E78" s="42">
        <f>E79+E80+E81+E82+E83+E84+E85+E86+E87+E88+E89</f>
        <v>105930.14800000002</v>
      </c>
      <c r="F78" s="40">
        <f t="shared" si="1"/>
        <v>100</v>
      </c>
    </row>
    <row r="79" spans="1:6" s="6" customFormat="1" ht="62.4" customHeight="1" x14ac:dyDescent="0.25">
      <c r="A79" s="23">
        <v>74</v>
      </c>
      <c r="B79" s="31" t="s">
        <v>97</v>
      </c>
      <c r="C79" s="17" t="s">
        <v>200</v>
      </c>
      <c r="D79" s="42">
        <v>54322</v>
      </c>
      <c r="E79" s="42">
        <v>54322</v>
      </c>
      <c r="F79" s="40">
        <f t="shared" si="1"/>
        <v>100</v>
      </c>
    </row>
    <row r="80" spans="1:6" s="6" customFormat="1" ht="72" x14ac:dyDescent="0.25">
      <c r="A80" s="23">
        <v>75</v>
      </c>
      <c r="B80" s="31" t="s">
        <v>97</v>
      </c>
      <c r="C80" s="17" t="s">
        <v>196</v>
      </c>
      <c r="D80" s="42">
        <v>37267.800000000003</v>
      </c>
      <c r="E80" s="42">
        <v>37267.800000000003</v>
      </c>
      <c r="F80" s="40">
        <f t="shared" si="1"/>
        <v>100</v>
      </c>
    </row>
    <row r="81" spans="1:6" s="6" customFormat="1" ht="57.6" x14ac:dyDescent="0.25">
      <c r="A81" s="23">
        <v>76</v>
      </c>
      <c r="B81" s="31" t="s">
        <v>97</v>
      </c>
      <c r="C81" s="17" t="s">
        <v>133</v>
      </c>
      <c r="D81" s="42">
        <v>325.10000000000002</v>
      </c>
      <c r="E81" s="42">
        <v>325.10000000000002</v>
      </c>
      <c r="F81" s="40">
        <f t="shared" si="1"/>
        <v>100</v>
      </c>
    </row>
    <row r="82" spans="1:6" s="6" customFormat="1" ht="43.2" x14ac:dyDescent="0.25">
      <c r="A82" s="23">
        <v>77</v>
      </c>
      <c r="B82" s="31" t="s">
        <v>97</v>
      </c>
      <c r="C82" s="17" t="s">
        <v>134</v>
      </c>
      <c r="D82" s="42">
        <v>72.599999999999994</v>
      </c>
      <c r="E82" s="42">
        <v>72.599999999999994</v>
      </c>
      <c r="F82" s="40">
        <f t="shared" si="1"/>
        <v>100</v>
      </c>
    </row>
    <row r="83" spans="1:6" s="6" customFormat="1" ht="57.6" x14ac:dyDescent="0.25">
      <c r="A83" s="23">
        <v>78</v>
      </c>
      <c r="B83" s="31" t="s">
        <v>97</v>
      </c>
      <c r="C83" s="17" t="s">
        <v>135</v>
      </c>
      <c r="D83" s="42">
        <v>634.5</v>
      </c>
      <c r="E83" s="42">
        <v>634.5</v>
      </c>
      <c r="F83" s="40">
        <f t="shared" si="1"/>
        <v>100</v>
      </c>
    </row>
    <row r="84" spans="1:6" s="6" customFormat="1" ht="57.6" x14ac:dyDescent="0.25">
      <c r="A84" s="23">
        <v>79</v>
      </c>
      <c r="B84" s="31" t="s">
        <v>97</v>
      </c>
      <c r="C84" s="17" t="s">
        <v>136</v>
      </c>
      <c r="D84" s="42">
        <v>123.9</v>
      </c>
      <c r="E84" s="42">
        <v>123.9</v>
      </c>
      <c r="F84" s="40">
        <f t="shared" si="1"/>
        <v>100</v>
      </c>
    </row>
    <row r="85" spans="1:6" s="6" customFormat="1" ht="43.2" x14ac:dyDescent="0.25">
      <c r="A85" s="23">
        <v>80</v>
      </c>
      <c r="B85" s="31" t="s">
        <v>97</v>
      </c>
      <c r="C85" s="17" t="s">
        <v>137</v>
      </c>
      <c r="D85" s="42">
        <v>2846.1</v>
      </c>
      <c r="E85" s="42">
        <v>2846.1</v>
      </c>
      <c r="F85" s="40">
        <f t="shared" si="1"/>
        <v>100</v>
      </c>
    </row>
    <row r="86" spans="1:6" s="6" customFormat="1" ht="57.6" x14ac:dyDescent="0.25">
      <c r="A86" s="23">
        <v>81</v>
      </c>
      <c r="B86" s="31" t="s">
        <v>97</v>
      </c>
      <c r="C86" s="17" t="s">
        <v>138</v>
      </c>
      <c r="D86" s="42">
        <v>637.1</v>
      </c>
      <c r="E86" s="42">
        <v>637.1</v>
      </c>
      <c r="F86" s="40">
        <f t="shared" si="1"/>
        <v>100</v>
      </c>
    </row>
    <row r="87" spans="1:6" s="6" customFormat="1" ht="57.6" x14ac:dyDescent="0.25">
      <c r="A87" s="23">
        <v>82</v>
      </c>
      <c r="B87" s="31" t="s">
        <v>97</v>
      </c>
      <c r="C87" s="17" t="s">
        <v>192</v>
      </c>
      <c r="D87" s="42">
        <v>565</v>
      </c>
      <c r="E87" s="42">
        <v>565</v>
      </c>
      <c r="F87" s="40">
        <f t="shared" si="1"/>
        <v>100</v>
      </c>
    </row>
    <row r="88" spans="1:6" s="6" customFormat="1" ht="79.8" customHeight="1" x14ac:dyDescent="0.25">
      <c r="A88" s="23">
        <v>83</v>
      </c>
      <c r="B88" s="31" t="s">
        <v>97</v>
      </c>
      <c r="C88" s="17" t="s">
        <v>149</v>
      </c>
      <c r="D88" s="42">
        <v>4317.0479999999998</v>
      </c>
      <c r="E88" s="42">
        <v>4317.0479999999998</v>
      </c>
      <c r="F88" s="40">
        <f t="shared" si="1"/>
        <v>100</v>
      </c>
    </row>
    <row r="89" spans="1:6" s="6" customFormat="1" ht="57.6" x14ac:dyDescent="0.25">
      <c r="A89" s="23">
        <v>84</v>
      </c>
      <c r="B89" s="31" t="s">
        <v>97</v>
      </c>
      <c r="C89" s="17" t="s">
        <v>188</v>
      </c>
      <c r="D89" s="42">
        <v>4819</v>
      </c>
      <c r="E89" s="42">
        <v>4819</v>
      </c>
      <c r="F89" s="40">
        <f t="shared" si="1"/>
        <v>100</v>
      </c>
    </row>
    <row r="90" spans="1:6" s="8" customFormat="1" ht="29.4" customHeight="1" x14ac:dyDescent="0.25">
      <c r="A90" s="23">
        <v>85</v>
      </c>
      <c r="B90" s="31" t="s">
        <v>66</v>
      </c>
      <c r="C90" s="15" t="s">
        <v>120</v>
      </c>
      <c r="D90" s="42">
        <f>D91+D92+D102+D104+D103+D101</f>
        <v>1445750.5999999999</v>
      </c>
      <c r="E90" s="42">
        <f>E91+E92+E102+E104+E103+E101</f>
        <v>1443178.0204</v>
      </c>
      <c r="F90" s="40">
        <f t="shared" si="1"/>
        <v>99.822059240369683</v>
      </c>
    </row>
    <row r="91" spans="1:6" s="8" customFormat="1" ht="31.8" customHeight="1" x14ac:dyDescent="0.25">
      <c r="A91" s="23">
        <v>86</v>
      </c>
      <c r="B91" s="31" t="s">
        <v>67</v>
      </c>
      <c r="C91" s="15" t="s">
        <v>121</v>
      </c>
      <c r="D91" s="42">
        <v>16692.900000000001</v>
      </c>
      <c r="E91" s="42">
        <v>16692.893</v>
      </c>
      <c r="F91" s="40">
        <f t="shared" si="1"/>
        <v>99.999958066004098</v>
      </c>
    </row>
    <row r="92" spans="1:6" s="6" customFormat="1" ht="31.8" customHeight="1" x14ac:dyDescent="0.25">
      <c r="A92" s="23">
        <v>87</v>
      </c>
      <c r="B92" s="31" t="s">
        <v>68</v>
      </c>
      <c r="C92" s="15" t="s">
        <v>25</v>
      </c>
      <c r="D92" s="42">
        <f>D93+D94+D95+D96+D97+D98+D99+D100</f>
        <v>128217.49999999999</v>
      </c>
      <c r="E92" s="42">
        <f>E93+E94+E95+E96+E97+E98+E99+E100</f>
        <v>127449.21435999998</v>
      </c>
      <c r="F92" s="40">
        <f t="shared" si="1"/>
        <v>99.400795024080182</v>
      </c>
    </row>
    <row r="93" spans="1:6" s="6" customFormat="1" ht="67.2" customHeight="1" x14ac:dyDescent="0.25">
      <c r="A93" s="23">
        <v>88</v>
      </c>
      <c r="B93" s="31" t="s">
        <v>68</v>
      </c>
      <c r="C93" s="17" t="s">
        <v>80</v>
      </c>
      <c r="D93" s="42">
        <v>283</v>
      </c>
      <c r="E93" s="42">
        <v>283</v>
      </c>
      <c r="F93" s="40">
        <f t="shared" si="1"/>
        <v>100</v>
      </c>
    </row>
    <row r="94" spans="1:6" s="6" customFormat="1" ht="50.4" customHeight="1" x14ac:dyDescent="0.25">
      <c r="A94" s="23">
        <v>89</v>
      </c>
      <c r="B94" s="31" t="s">
        <v>68</v>
      </c>
      <c r="C94" s="17" t="s">
        <v>45</v>
      </c>
      <c r="D94" s="42">
        <v>121120.2</v>
      </c>
      <c r="E94" s="42">
        <v>120538.66099999999</v>
      </c>
      <c r="F94" s="40">
        <f t="shared" si="1"/>
        <v>99.519866215544553</v>
      </c>
    </row>
    <row r="95" spans="1:6" s="6" customFormat="1" ht="64.2" customHeight="1" x14ac:dyDescent="0.25">
      <c r="A95" s="23">
        <v>90</v>
      </c>
      <c r="B95" s="31" t="s">
        <v>68</v>
      </c>
      <c r="C95" s="16" t="s">
        <v>43</v>
      </c>
      <c r="D95" s="42">
        <v>0.2</v>
      </c>
      <c r="E95" s="42">
        <v>0.2</v>
      </c>
      <c r="F95" s="40">
        <f t="shared" si="1"/>
        <v>100</v>
      </c>
    </row>
    <row r="96" spans="1:6" s="6" customFormat="1" ht="37.200000000000003" customHeight="1" x14ac:dyDescent="0.25">
      <c r="A96" s="23">
        <v>91</v>
      </c>
      <c r="B96" s="31" t="s">
        <v>68</v>
      </c>
      <c r="C96" s="16" t="s">
        <v>44</v>
      </c>
      <c r="D96" s="42">
        <v>144.9</v>
      </c>
      <c r="E96" s="42">
        <v>144.9</v>
      </c>
      <c r="F96" s="40">
        <f t="shared" si="1"/>
        <v>100</v>
      </c>
    </row>
    <row r="97" spans="1:6" s="6" customFormat="1" ht="100.8" x14ac:dyDescent="0.25">
      <c r="A97" s="23">
        <v>92</v>
      </c>
      <c r="B97" s="31" t="s">
        <v>68</v>
      </c>
      <c r="C97" s="16" t="s">
        <v>127</v>
      </c>
      <c r="D97" s="42">
        <v>0.2</v>
      </c>
      <c r="E97" s="42">
        <v>0.15336</v>
      </c>
      <c r="F97" s="40">
        <f t="shared" si="1"/>
        <v>76.679999999999993</v>
      </c>
    </row>
    <row r="98" spans="1:6" s="6" customFormat="1" ht="48.6" customHeight="1" x14ac:dyDescent="0.25">
      <c r="A98" s="23">
        <v>93</v>
      </c>
      <c r="B98" s="31" t="s">
        <v>68</v>
      </c>
      <c r="C98" s="16" t="s">
        <v>89</v>
      </c>
      <c r="D98" s="42">
        <v>2040.5</v>
      </c>
      <c r="E98" s="42">
        <v>2040.5</v>
      </c>
      <c r="F98" s="40">
        <f t="shared" si="1"/>
        <v>100</v>
      </c>
    </row>
    <row r="99" spans="1:6" s="6" customFormat="1" ht="81" customHeight="1" x14ac:dyDescent="0.25">
      <c r="A99" s="23">
        <v>94</v>
      </c>
      <c r="B99" s="31" t="s">
        <v>68</v>
      </c>
      <c r="C99" s="16" t="s">
        <v>65</v>
      </c>
      <c r="D99" s="42">
        <v>4441.8</v>
      </c>
      <c r="E99" s="42">
        <v>4441.8</v>
      </c>
      <c r="F99" s="40">
        <f t="shared" si="1"/>
        <v>100</v>
      </c>
    </row>
    <row r="100" spans="1:6" s="6" customFormat="1" ht="48.6" customHeight="1" x14ac:dyDescent="0.25">
      <c r="A100" s="23">
        <v>95</v>
      </c>
      <c r="B100" s="31" t="s">
        <v>68</v>
      </c>
      <c r="C100" s="16" t="s">
        <v>128</v>
      </c>
      <c r="D100" s="42">
        <v>186.7</v>
      </c>
      <c r="E100" s="42">
        <v>0</v>
      </c>
      <c r="F100" s="40">
        <f t="shared" si="1"/>
        <v>0</v>
      </c>
    </row>
    <row r="101" spans="1:6" s="6" customFormat="1" ht="47.4" customHeight="1" x14ac:dyDescent="0.25">
      <c r="A101" s="23">
        <v>96</v>
      </c>
      <c r="B101" s="31" t="s">
        <v>87</v>
      </c>
      <c r="C101" s="29" t="s">
        <v>88</v>
      </c>
      <c r="D101" s="42">
        <v>452.7</v>
      </c>
      <c r="E101" s="42">
        <v>94.141499999999994</v>
      </c>
      <c r="F101" s="40">
        <f t="shared" si="1"/>
        <v>20.795559973492377</v>
      </c>
    </row>
    <row r="102" spans="1:6" s="6" customFormat="1" ht="33.6" customHeight="1" x14ac:dyDescent="0.25">
      <c r="A102" s="23">
        <v>97</v>
      </c>
      <c r="B102" s="31" t="s">
        <v>69</v>
      </c>
      <c r="C102" s="15" t="s">
        <v>27</v>
      </c>
      <c r="D102" s="42">
        <v>35470</v>
      </c>
      <c r="E102" s="42">
        <v>34024.271540000002</v>
      </c>
      <c r="F102" s="40">
        <f t="shared" si="1"/>
        <v>95.924081026219341</v>
      </c>
    </row>
    <row r="103" spans="1:6" s="6" customFormat="1" ht="48.6" customHeight="1" x14ac:dyDescent="0.25">
      <c r="A103" s="23">
        <v>98</v>
      </c>
      <c r="B103" s="31" t="s">
        <v>107</v>
      </c>
      <c r="C103" s="15" t="s">
        <v>108</v>
      </c>
      <c r="D103" s="42">
        <v>168.8</v>
      </c>
      <c r="E103" s="42">
        <v>168.8</v>
      </c>
      <c r="F103" s="40">
        <f t="shared" si="1"/>
        <v>100</v>
      </c>
    </row>
    <row r="104" spans="1:6" s="6" customFormat="1" ht="19.2" customHeight="1" x14ac:dyDescent="0.25">
      <c r="A104" s="23">
        <v>99</v>
      </c>
      <c r="B104" s="31" t="s">
        <v>70</v>
      </c>
      <c r="C104" s="15" t="s">
        <v>22</v>
      </c>
      <c r="D104" s="42">
        <f>D105+D106</f>
        <v>1264748.7</v>
      </c>
      <c r="E104" s="42">
        <f>E105+E106</f>
        <v>1264748.7</v>
      </c>
      <c r="F104" s="40">
        <f t="shared" si="1"/>
        <v>100</v>
      </c>
    </row>
    <row r="105" spans="1:6" s="9" customFormat="1" ht="90" customHeight="1" x14ac:dyDescent="0.25">
      <c r="A105" s="23">
        <v>100</v>
      </c>
      <c r="B105" s="31" t="s">
        <v>70</v>
      </c>
      <c r="C105" s="16" t="s">
        <v>122</v>
      </c>
      <c r="D105" s="42">
        <v>575451.19999999995</v>
      </c>
      <c r="E105" s="42">
        <v>575451.19999999995</v>
      </c>
      <c r="F105" s="40">
        <f t="shared" si="1"/>
        <v>100</v>
      </c>
    </row>
    <row r="106" spans="1:6" s="10" customFormat="1" ht="51" customHeight="1" x14ac:dyDescent="0.25">
      <c r="A106" s="23">
        <v>101</v>
      </c>
      <c r="B106" s="33" t="s">
        <v>70</v>
      </c>
      <c r="C106" s="26" t="s">
        <v>62</v>
      </c>
      <c r="D106" s="43">
        <v>689297.5</v>
      </c>
      <c r="E106" s="43">
        <v>689297.5</v>
      </c>
      <c r="F106" s="40">
        <f t="shared" si="1"/>
        <v>100</v>
      </c>
    </row>
    <row r="107" spans="1:6" s="10" customFormat="1" ht="23.4" customHeight="1" x14ac:dyDescent="0.25">
      <c r="A107" s="23">
        <v>102</v>
      </c>
      <c r="B107" s="31" t="s">
        <v>129</v>
      </c>
      <c r="C107" s="15" t="s">
        <v>130</v>
      </c>
      <c r="D107" s="44">
        <f>D110+D111+D108+D109</f>
        <v>312912.40280000004</v>
      </c>
      <c r="E107" s="44">
        <f>E110+E111+E108+E109</f>
        <v>301343.15451999998</v>
      </c>
      <c r="F107" s="40">
        <f t="shared" si="1"/>
        <v>96.302719810248433</v>
      </c>
    </row>
    <row r="108" spans="1:6" s="10" customFormat="1" ht="66.599999999999994" customHeight="1" x14ac:dyDescent="0.25">
      <c r="A108" s="23">
        <v>103</v>
      </c>
      <c r="B108" s="31" t="s">
        <v>189</v>
      </c>
      <c r="C108" s="15" t="s">
        <v>213</v>
      </c>
      <c r="D108" s="44">
        <v>8862.7000000000007</v>
      </c>
      <c r="E108" s="44">
        <v>8862.7000000000007</v>
      </c>
      <c r="F108" s="40">
        <f t="shared" si="1"/>
        <v>100</v>
      </c>
    </row>
    <row r="109" spans="1:6" s="10" customFormat="1" ht="66.599999999999994" customHeight="1" x14ac:dyDescent="0.25">
      <c r="A109" s="23">
        <v>104</v>
      </c>
      <c r="B109" s="31" t="s">
        <v>204</v>
      </c>
      <c r="C109" s="15" t="s">
        <v>203</v>
      </c>
      <c r="D109" s="44">
        <v>1193.6528000000001</v>
      </c>
      <c r="E109" s="44">
        <v>1193.6528000000001</v>
      </c>
      <c r="F109" s="40">
        <f t="shared" si="1"/>
        <v>100</v>
      </c>
    </row>
    <row r="110" spans="1:6" s="10" customFormat="1" ht="63.6" customHeight="1" x14ac:dyDescent="0.25">
      <c r="A110" s="23">
        <v>105</v>
      </c>
      <c r="B110" s="31" t="s">
        <v>157</v>
      </c>
      <c r="C110" s="15" t="s">
        <v>132</v>
      </c>
      <c r="D110" s="44">
        <v>44470</v>
      </c>
      <c r="E110" s="44">
        <v>42639.998789999998</v>
      </c>
      <c r="F110" s="40">
        <f t="shared" si="1"/>
        <v>95.884863480998419</v>
      </c>
    </row>
    <row r="111" spans="1:6" s="10" customFormat="1" ht="35.4" customHeight="1" x14ac:dyDescent="0.25">
      <c r="A111" s="23">
        <v>106</v>
      </c>
      <c r="B111" s="31" t="s">
        <v>158</v>
      </c>
      <c r="C111" s="15" t="s">
        <v>131</v>
      </c>
      <c r="D111" s="44">
        <f>D112+D113+D114+D115+D116+D117+D118+D119</f>
        <v>258386.05000000002</v>
      </c>
      <c r="E111" s="44">
        <f>E112+E113+E114+E115+E116+E117+E118+E119</f>
        <v>248646.80293000001</v>
      </c>
      <c r="F111" s="40">
        <f t="shared" si="1"/>
        <v>96.23073804874528</v>
      </c>
    </row>
    <row r="112" spans="1:6" s="10" customFormat="1" ht="78.599999999999994" customHeight="1" x14ac:dyDescent="0.25">
      <c r="A112" s="23">
        <v>107</v>
      </c>
      <c r="B112" s="31" t="s">
        <v>158</v>
      </c>
      <c r="C112" s="16" t="s">
        <v>195</v>
      </c>
      <c r="D112" s="44">
        <v>62000</v>
      </c>
      <c r="E112" s="44">
        <v>52536.927929999998</v>
      </c>
      <c r="F112" s="40">
        <f t="shared" si="1"/>
        <v>84.736980532258059</v>
      </c>
    </row>
    <row r="113" spans="1:6" s="10" customFormat="1" ht="119.4" customHeight="1" x14ac:dyDescent="0.25">
      <c r="A113" s="23">
        <v>108</v>
      </c>
      <c r="B113" s="31" t="s">
        <v>158</v>
      </c>
      <c r="C113" s="16" t="s">
        <v>143</v>
      </c>
      <c r="D113" s="44">
        <v>2327.5</v>
      </c>
      <c r="E113" s="44">
        <v>2327.5</v>
      </c>
      <c r="F113" s="40">
        <f t="shared" si="1"/>
        <v>100</v>
      </c>
    </row>
    <row r="114" spans="1:6" s="10" customFormat="1" ht="78" customHeight="1" x14ac:dyDescent="0.25">
      <c r="A114" s="23">
        <v>109</v>
      </c>
      <c r="B114" s="31" t="s">
        <v>158</v>
      </c>
      <c r="C114" s="16" t="s">
        <v>193</v>
      </c>
      <c r="D114" s="44">
        <v>139291.4</v>
      </c>
      <c r="E114" s="44">
        <v>139291.26</v>
      </c>
      <c r="F114" s="40">
        <f t="shared" si="1"/>
        <v>99.999899491282321</v>
      </c>
    </row>
    <row r="115" spans="1:6" s="10" customFormat="1" ht="90" customHeight="1" x14ac:dyDescent="0.25">
      <c r="A115" s="23">
        <v>110</v>
      </c>
      <c r="B115" s="31" t="s">
        <v>158</v>
      </c>
      <c r="C115" s="16" t="s">
        <v>160</v>
      </c>
      <c r="D115" s="44">
        <v>37367.300000000003</v>
      </c>
      <c r="E115" s="44">
        <v>37367.300000000003</v>
      </c>
      <c r="F115" s="40">
        <f t="shared" si="1"/>
        <v>100</v>
      </c>
    </row>
    <row r="116" spans="1:6" s="10" customFormat="1" ht="78" customHeight="1" x14ac:dyDescent="0.25">
      <c r="A116" s="23">
        <v>111</v>
      </c>
      <c r="B116" s="31" t="s">
        <v>158</v>
      </c>
      <c r="C116" s="16" t="s">
        <v>148</v>
      </c>
      <c r="D116" s="44">
        <v>500</v>
      </c>
      <c r="E116" s="44">
        <v>500</v>
      </c>
      <c r="F116" s="40">
        <f t="shared" si="1"/>
        <v>100</v>
      </c>
    </row>
    <row r="117" spans="1:6" s="10" customFormat="1" ht="78" customHeight="1" x14ac:dyDescent="0.25">
      <c r="A117" s="23">
        <v>112</v>
      </c>
      <c r="B117" s="31" t="s">
        <v>158</v>
      </c>
      <c r="C117" s="16" t="s">
        <v>190</v>
      </c>
      <c r="D117" s="44">
        <v>500</v>
      </c>
      <c r="E117" s="44">
        <v>223.965</v>
      </c>
      <c r="F117" s="40">
        <f t="shared" si="1"/>
        <v>44.792999999999999</v>
      </c>
    </row>
    <row r="118" spans="1:6" s="10" customFormat="1" ht="103.8" customHeight="1" x14ac:dyDescent="0.25">
      <c r="A118" s="23">
        <v>113</v>
      </c>
      <c r="B118" s="31" t="s">
        <v>158</v>
      </c>
      <c r="C118" s="16" t="s">
        <v>191</v>
      </c>
      <c r="D118" s="44">
        <v>15862</v>
      </c>
      <c r="E118" s="44">
        <v>15862</v>
      </c>
      <c r="F118" s="40">
        <f t="shared" si="1"/>
        <v>100</v>
      </c>
    </row>
    <row r="119" spans="1:6" s="10" customFormat="1" ht="72" x14ac:dyDescent="0.25">
      <c r="A119" s="23">
        <v>114</v>
      </c>
      <c r="B119" s="31" t="s">
        <v>158</v>
      </c>
      <c r="C119" s="16" t="s">
        <v>205</v>
      </c>
      <c r="D119" s="44">
        <v>537.85</v>
      </c>
      <c r="E119" s="44">
        <v>537.85</v>
      </c>
      <c r="F119" s="40">
        <f t="shared" si="1"/>
        <v>100</v>
      </c>
    </row>
    <row r="120" spans="1:6" s="10" customFormat="1" ht="21.6" customHeight="1" x14ac:dyDescent="0.25">
      <c r="A120" s="23">
        <v>115</v>
      </c>
      <c r="B120" s="31" t="s">
        <v>154</v>
      </c>
      <c r="C120" s="16" t="s">
        <v>155</v>
      </c>
      <c r="D120" s="44">
        <f>D121</f>
        <v>84758.3076</v>
      </c>
      <c r="E120" s="44">
        <f>E121</f>
        <v>75815.319510000001</v>
      </c>
      <c r="F120" s="40">
        <f t="shared" si="1"/>
        <v>89.448835939239544</v>
      </c>
    </row>
    <row r="121" spans="1:6" s="10" customFormat="1" ht="18" customHeight="1" x14ac:dyDescent="0.25">
      <c r="A121" s="23">
        <v>116</v>
      </c>
      <c r="B121" s="31" t="s">
        <v>159</v>
      </c>
      <c r="C121" s="15" t="s">
        <v>156</v>
      </c>
      <c r="D121" s="44">
        <v>84758.3076</v>
      </c>
      <c r="E121" s="44">
        <v>75815.319510000001</v>
      </c>
      <c r="F121" s="40">
        <f t="shared" si="1"/>
        <v>89.448835939239544</v>
      </c>
    </row>
    <row r="122" spans="1:6" s="10" customFormat="1" ht="63" customHeight="1" x14ac:dyDescent="0.25">
      <c r="A122" s="23">
        <v>117</v>
      </c>
      <c r="B122" s="31" t="s">
        <v>167</v>
      </c>
      <c r="C122" s="35" t="s">
        <v>168</v>
      </c>
      <c r="D122" s="44">
        <v>996.04871000000003</v>
      </c>
      <c r="E122" s="44">
        <v>996.04871000000003</v>
      </c>
      <c r="F122" s="40">
        <f t="shared" si="1"/>
        <v>100</v>
      </c>
    </row>
    <row r="123" spans="1:6" s="10" customFormat="1" ht="43.2" x14ac:dyDescent="0.25">
      <c r="A123" s="23">
        <v>118</v>
      </c>
      <c r="B123" s="31" t="s">
        <v>169</v>
      </c>
      <c r="C123" s="36" t="s">
        <v>170</v>
      </c>
      <c r="D123" s="44">
        <v>-27404.83268</v>
      </c>
      <c r="E123" s="44">
        <v>-27404.83268</v>
      </c>
      <c r="F123" s="40">
        <f t="shared" si="1"/>
        <v>100</v>
      </c>
    </row>
    <row r="124" spans="1:6" s="11" customFormat="1" ht="14.4" x14ac:dyDescent="0.25">
      <c r="A124" s="23">
        <v>119</v>
      </c>
      <c r="B124" s="28"/>
      <c r="C124" s="28" t="s">
        <v>21</v>
      </c>
      <c r="D124" s="45">
        <f>D60+D6</f>
        <v>6740436.67698</v>
      </c>
      <c r="E124" s="45">
        <f>E60+E6</f>
        <v>6838182.6577300001</v>
      </c>
      <c r="F124" s="40">
        <f t="shared" si="1"/>
        <v>101.45014314998053</v>
      </c>
    </row>
  </sheetData>
  <mergeCells count="7">
    <mergeCell ref="E3:F3"/>
    <mergeCell ref="C1:F1"/>
    <mergeCell ref="A3:A4"/>
    <mergeCell ref="B3:B4"/>
    <mergeCell ref="C3:C4"/>
    <mergeCell ref="D3:D4"/>
    <mergeCell ref="A2:F2"/>
  </mergeCells>
  <phoneticPr fontId="0" type="noConversion"/>
  <pageMargins left="0.31496062992125984" right="0.31496062992125984" top="0.9055118110236221" bottom="0.51181102362204722" header="0.9055118110236221" footer="0.31496062992125984"/>
  <pageSetup paperSize="9" scale="63" fitToWidth="5" fitToHeight="5" orientation="portrait" r:id="rId1"/>
  <headerFooter alignWithMargins="0">
    <oddFooter>&amp;C&amp;"Liberation Serif,обычный"&amp;11страница &amp;P из &amp;N</oddFooter>
  </headerFooter>
  <rowBreaks count="1" manualBreakCount="1">
    <brk id="10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2022-04-21T02:45:20Z</cp:lastPrinted>
  <dcterms:created xsi:type="dcterms:W3CDTF">1996-10-08T23:32:33Z</dcterms:created>
  <dcterms:modified xsi:type="dcterms:W3CDTF">2023-04-28T06:13:01Z</dcterms:modified>
</cp:coreProperties>
</file>