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15" windowWidth="27495" windowHeight="11385"/>
  </bookViews>
  <sheets>
    <sheet name="Документ" sheetId="2" r:id="rId1"/>
  </sheets>
  <definedNames>
    <definedName name="_xlnm.Print_Titles" localSheetId="0">Документ!$13:$13</definedName>
  </definedNames>
  <calcPr calcId="145621"/>
</workbook>
</file>

<file path=xl/calcChain.xml><?xml version="1.0" encoding="utf-8"?>
<calcChain xmlns="http://schemas.openxmlformats.org/spreadsheetml/2006/main">
  <c r="G42" i="2" l="1"/>
  <c r="F42" i="2"/>
  <c r="F14" i="2"/>
  <c r="E14" i="2"/>
  <c r="F43" i="2"/>
  <c r="E43" i="2"/>
  <c r="E42" i="2"/>
  <c r="F19" i="2"/>
  <c r="F16" i="2"/>
  <c r="F29" i="2"/>
  <c r="E29" i="2"/>
  <c r="E19" i="2"/>
  <c r="E16" i="2"/>
  <c r="A43" i="2" l="1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</calcChain>
</file>

<file path=xl/sharedStrings.xml><?xml version="1.0" encoding="utf-8"?>
<sst xmlns="http://schemas.openxmlformats.org/spreadsheetml/2006/main" count="106" uniqueCount="72">
  <si>
    <t>Код целевой статьи</t>
  </si>
  <si>
    <t>Наименование главного распорядителя бюджетных средств, целевой статьи</t>
  </si>
  <si>
    <t>Размер субсидий, предоставляемых из областного бюджета</t>
  </si>
  <si>
    <t>1</t>
  </si>
  <si>
    <t>2</t>
  </si>
  <si>
    <t>3</t>
  </si>
  <si>
    <t>4</t>
  </si>
  <si>
    <t>5</t>
  </si>
  <si>
    <t>6</t>
  </si>
  <si>
    <t>7</t>
  </si>
  <si>
    <t>901</t>
  </si>
  <si>
    <t>администрация городского округа Верхняя Пышма</t>
  </si>
  <si>
    <t>0160145762</t>
  </si>
  <si>
    <t>Улучшение жилищных условий граждан, проживающих на сельских территориях</t>
  </si>
  <si>
    <t>01601L5760</t>
  </si>
  <si>
    <t>Улучшение жилищных условий граждан, проживающих на сельских территориях, на условиях софинансирования из федерального бюджета</t>
  </si>
  <si>
    <t>01И0343100</t>
  </si>
  <si>
    <t>Внедрение механизмов инициативного бюджетирования на территории Свердловской области</t>
  </si>
  <si>
    <t>0440542К00</t>
  </si>
  <si>
    <t>Организация деятельности по накоплению (в том числе раздельному накоплению), транспортированию, обработке, утилизации, обезвреживанию и захоронению твердых коммунальных отходов</t>
  </si>
  <si>
    <t>044G252690</t>
  </si>
  <si>
    <t>Государственная поддержка закупки контейнеров для раздельного накопления твердых коммунальных отходов</t>
  </si>
  <si>
    <t>0520545400</t>
  </si>
  <si>
    <t>Осуществление мероприятий по организации питания в муниципальных общеобразовательных организациях</t>
  </si>
  <si>
    <t>0530548700</t>
  </si>
  <si>
    <t>Организация военно-патриотического воспитания и допризывной подготовки молодых граждан</t>
  </si>
  <si>
    <t>0530848700</t>
  </si>
  <si>
    <t>Организация и проведение военно-спортивных игр, военно-спортивных мероприятий</t>
  </si>
  <si>
    <t>0530948700</t>
  </si>
  <si>
    <t>0550145600</t>
  </si>
  <si>
    <t>Организация отдыха детей в каникулярное время</t>
  </si>
  <si>
    <t>0550245600</t>
  </si>
  <si>
    <t>0550545800</t>
  </si>
  <si>
    <t>Создание безопасных условий пребывания в муниципальных организациях отдыха детей и их оздоровления</t>
  </si>
  <si>
    <t>0561948270</t>
  </si>
  <si>
    <t>Поддержка муниципальных учреждений спортивной направленности по адаптивной физической культуре и спорту</t>
  </si>
  <si>
    <t>056P548Г00</t>
  </si>
  <si>
    <t>Реализация мероприятий по поэтапному внедрению Всероссийского физкультурно-спортивного комплекса "Готов к труду и обороне" (ГТО)</t>
  </si>
  <si>
    <t>056P550810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</si>
  <si>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</si>
  <si>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0571048П00</t>
  </si>
  <si>
    <t>Реализация проектов по приоритетным направлениям работы с молодежью на территории Свердловской области</t>
  </si>
  <si>
    <t>0571148П00</t>
  </si>
  <si>
    <t>0571548900</t>
  </si>
  <si>
    <t>Развитие сети муниципальных учреждений по работе с молодежью</t>
  </si>
  <si>
    <t>0571648600</t>
  </si>
  <si>
    <t>Создание и обеспечение деятельности молодежных "коворкинг-центров"</t>
  </si>
  <si>
    <t>0611445Г00</t>
  </si>
  <si>
    <t>Строительство и реконструкция зданий муниципальных образовательных организаций</t>
  </si>
  <si>
    <t>0613344600</t>
  </si>
  <si>
    <t>Строительство, реконструкция, капитальный ремонт, ремонт автомобильных дорог общего пользования местного значения</t>
  </si>
  <si>
    <t>0615045Г00</t>
  </si>
  <si>
    <t>0615344100</t>
  </si>
  <si>
    <t>Строительство и реконструкция автомобильных дорог общего пользования местного значения</t>
  </si>
  <si>
    <t>0616044100</t>
  </si>
  <si>
    <t>061P54810U</t>
  </si>
  <si>
    <t>Строительство и реконструкция объектов спортивной инфраструктуры муниципальной собственности для занятий физической культурой и спортом в рамках подготовки к проведению XXXII Всемирной летней Универсиады 2023 года в городе Екатеринбурге</t>
  </si>
  <si>
    <t>062F367483</t>
  </si>
  <si>
    <t>Переселение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</si>
  <si>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062F367484</t>
  </si>
  <si>
    <t>Переселение граждан из аварийного жилищного фонда</t>
  </si>
  <si>
    <t>07501L4970</t>
  </si>
  <si>
    <t>Предоставление социальных выплат молодым семьям на приобретение (строительство) жилья</t>
  </si>
  <si>
    <t>080F255550</t>
  </si>
  <si>
    <t>Формирование современной городской среды в целях реализации национального проекта "Жилье и городская среда"</t>
  </si>
  <si>
    <t>Распределение субсидий, предоставляемых из областного бюджета, между главными распорядителями бюджетных средств, расположенными на территории городского округа Верхняя Пышма</t>
  </si>
  <si>
    <t>Но-мер стро-ки</t>
  </si>
  <si>
    <r>
      <t xml:space="preserve">Код </t>
    </r>
    <r>
      <rPr>
        <b/>
        <sz val="12"/>
        <color indexed="8"/>
        <rFont val="Liberation Serif"/>
        <family val="1"/>
        <charset val="204"/>
      </rPr>
      <t>ве-дом-ства</t>
    </r>
  </si>
  <si>
    <t>% ис-полне-ния</t>
  </si>
  <si>
    <t>Приложение 5 к Решению Думы городского округа
Верхняя Пышма от 29 июня 2023 года №</t>
  </si>
  <si>
    <t>План на 2022 год, тысяч рублей</t>
  </si>
  <si>
    <t>Отчет за 2022 год, тысяч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</si>
</sst>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0.00"/>
  </numFmts>
  <fonts count="11" x14ac:knownFonts="1">
    <font>
      <sz val="11"/>
      <name val="Calibri"/>
      <family val="2"/>
      <scheme val="minor"/>
    </font>
    <font>
      <b/>
      <sz val="10"/>
      <color rgb="FF000000"/>
      <name val="Liberation Sans"/>
    </font>
    <font>
      <b/>
      <sz val="12"/>
      <color rgb="FF000000"/>
      <name val="Liberation Sans"/>
    </font>
    <font>
      <sz val="10"/>
      <color rgb="FF000000"/>
      <name val="Liberation Sans"/>
    </font>
    <font>
      <sz val="10"/>
      <color rgb="FF000000"/>
      <name val="Liberation Sans"/>
    </font>
    <font>
      <sz val="11"/>
      <name val="Calibri"/>
      <family val="2"/>
      <scheme val="minor"/>
    </font>
    <font>
      <b/>
      <sz val="10"/>
      <color rgb="FF000000"/>
      <name val="Liberation Sans"/>
      <family val="2"/>
      <charset val="204"/>
    </font>
    <font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12"/>
      <color indexed="8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CE6F2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49" fontId="1" fillId="0" borderId="8">
      <alignment horizontal="center" vertical="center" wrapText="1"/>
    </xf>
    <xf numFmtId="49" fontId="1" fillId="0" borderId="9">
      <alignment horizontal="center" vertical="center" wrapText="1"/>
    </xf>
    <xf numFmtId="0" fontId="1" fillId="2" borderId="10">
      <alignment horizontal="center" vertical="top" shrinkToFit="1"/>
    </xf>
    <xf numFmtId="49" fontId="1" fillId="2" borderId="11">
      <alignment horizontal="center" vertical="top" shrinkToFit="1"/>
    </xf>
    <xf numFmtId="0" fontId="1" fillId="2" borderId="11">
      <alignment horizontal="left" vertical="top" wrapText="1"/>
    </xf>
    <xf numFmtId="164" fontId="1" fillId="2" borderId="11">
      <alignment horizontal="right" vertical="top" shrinkToFit="1"/>
    </xf>
    <xf numFmtId="165" fontId="1" fillId="2" borderId="12">
      <alignment horizontal="right" vertical="top" shrinkToFit="1"/>
    </xf>
    <xf numFmtId="0" fontId="3" fillId="0" borderId="13">
      <alignment horizontal="center" vertical="top" shrinkToFit="1"/>
    </xf>
    <xf numFmtId="49" fontId="3" fillId="0" borderId="14">
      <alignment horizontal="center" vertical="top" shrinkToFit="1"/>
    </xf>
    <xf numFmtId="0" fontId="3" fillId="0" borderId="14">
      <alignment horizontal="left" vertical="top" wrapText="1"/>
    </xf>
    <xf numFmtId="164" fontId="3" fillId="0" borderId="14">
      <alignment horizontal="right" vertical="top" shrinkToFit="1"/>
    </xf>
    <xf numFmtId="165" fontId="4" fillId="0" borderId="15">
      <alignment horizontal="right" vertical="top" shrinkToFit="1"/>
    </xf>
    <xf numFmtId="0" fontId="3" fillId="0" borderId="16"/>
    <xf numFmtId="0" fontId="3" fillId="0" borderId="1">
      <alignment horizontal="left" vertical="top" wrapText="1"/>
    </xf>
    <xf numFmtId="0" fontId="5" fillId="0" borderId="0"/>
    <xf numFmtId="0" fontId="5" fillId="0" borderId="0"/>
    <xf numFmtId="0" fontId="5" fillId="0" borderId="0"/>
    <xf numFmtId="0" fontId="3" fillId="0" borderId="1"/>
    <xf numFmtId="0" fontId="3" fillId="0" borderId="1"/>
    <xf numFmtId="0" fontId="1" fillId="2" borderId="10">
      <alignment vertical="top" shrinkToFit="1"/>
    </xf>
    <xf numFmtId="4" fontId="1" fillId="2" borderId="11">
      <alignment horizontal="right" vertical="top" shrinkToFit="1"/>
    </xf>
    <xf numFmtId="0" fontId="3" fillId="0" borderId="13">
      <alignment vertical="top" shrinkToFit="1"/>
    </xf>
    <xf numFmtId="4" fontId="3" fillId="0" borderId="14">
      <alignment horizontal="right" vertical="top" shrinkToFit="1"/>
    </xf>
    <xf numFmtId="0" fontId="6" fillId="0" borderId="1">
      <alignment horizontal="right" vertical="top" wrapText="1"/>
    </xf>
  </cellStyleXfs>
  <cellXfs count="42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0" fontId="3" fillId="0" borderId="1" xfId="23" applyNumberFormat="1" applyProtection="1">
      <alignment horizontal="left" vertical="top" wrapText="1"/>
    </xf>
    <xf numFmtId="0" fontId="3" fillId="0" borderId="1" xfId="23">
      <alignment horizontal="left" vertical="top" wrapText="1"/>
    </xf>
    <xf numFmtId="0" fontId="7" fillId="0" borderId="1" xfId="33" applyNumberFormat="1" applyFont="1" applyProtection="1">
      <alignment horizontal="right" vertical="top" wrapText="1"/>
    </xf>
    <xf numFmtId="0" fontId="7" fillId="0" borderId="1" xfId="33" applyFont="1">
      <alignment horizontal="right" vertical="top" wrapText="1"/>
    </xf>
    <xf numFmtId="0" fontId="6" fillId="0" borderId="1" xfId="33" applyNumberFormat="1" applyProtection="1">
      <alignment horizontal="right" vertical="top" wrapText="1"/>
    </xf>
    <xf numFmtId="0" fontId="6" fillId="0" borderId="1" xfId="33">
      <alignment horizontal="right" vertical="top" wrapText="1"/>
    </xf>
    <xf numFmtId="0" fontId="8" fillId="0" borderId="1" xfId="2" applyNumberFormat="1" applyFont="1" applyFill="1" applyProtection="1">
      <alignment horizontal="center" vertical="top" wrapText="1"/>
    </xf>
    <xf numFmtId="0" fontId="8" fillId="0" borderId="1" xfId="2" applyFont="1" applyFill="1">
      <alignment horizontal="center" vertical="top" wrapText="1"/>
    </xf>
    <xf numFmtId="49" fontId="9" fillId="0" borderId="17" xfId="4" applyFont="1" applyFill="1" applyBorder="1" applyProtection="1">
      <alignment horizontal="center" vertical="center" wrapText="1"/>
    </xf>
    <xf numFmtId="49" fontId="9" fillId="0" borderId="18" xfId="5" applyFont="1" applyFill="1" applyBorder="1" applyProtection="1">
      <alignment horizontal="center" vertical="center" wrapText="1"/>
    </xf>
    <xf numFmtId="49" fontId="9" fillId="0" borderId="18" xfId="6" applyFont="1" applyFill="1" applyBorder="1" applyProtection="1">
      <alignment horizontal="center" vertical="center" wrapText="1"/>
    </xf>
    <xf numFmtId="49" fontId="9" fillId="0" borderId="18" xfId="6" applyFont="1" applyFill="1" applyBorder="1">
      <alignment horizontal="center" vertical="center" wrapText="1"/>
    </xf>
    <xf numFmtId="49" fontId="9" fillId="0" borderId="19" xfId="6" applyFont="1" applyFill="1" applyBorder="1">
      <alignment horizontal="center" vertical="center" wrapText="1"/>
    </xf>
    <xf numFmtId="49" fontId="9" fillId="0" borderId="20" xfId="4" applyFont="1" applyFill="1" applyBorder="1">
      <alignment horizontal="center" vertical="center" wrapText="1"/>
    </xf>
    <xf numFmtId="49" fontId="9" fillId="0" borderId="21" xfId="5" applyFont="1" applyFill="1" applyBorder="1">
      <alignment horizontal="center" vertical="center" wrapText="1"/>
    </xf>
    <xf numFmtId="49" fontId="9" fillId="0" borderId="21" xfId="7" applyFont="1" applyFill="1" applyBorder="1" applyProtection="1">
      <alignment horizontal="center" vertical="center" wrapText="1"/>
    </xf>
    <xf numFmtId="49" fontId="9" fillId="0" borderId="22" xfId="8" applyFont="1" applyFill="1" applyBorder="1" applyProtection="1">
      <alignment horizontal="center" vertical="center" wrapText="1"/>
    </xf>
    <xf numFmtId="49" fontId="9" fillId="0" borderId="23" xfId="9" applyFont="1" applyFill="1" applyBorder="1" applyProtection="1">
      <alignment horizontal="center" vertical="center" wrapText="1"/>
    </xf>
    <xf numFmtId="49" fontId="9" fillId="0" borderId="24" xfId="10" applyFont="1" applyFill="1" applyBorder="1" applyProtection="1">
      <alignment horizontal="center" vertical="center" wrapText="1"/>
    </xf>
    <xf numFmtId="49" fontId="9" fillId="0" borderId="25" xfId="11" applyFont="1" applyFill="1" applyBorder="1" applyProtection="1">
      <alignment horizontal="center" vertical="center" wrapText="1"/>
    </xf>
    <xf numFmtId="0" fontId="3" fillId="0" borderId="1" xfId="22" applyNumberFormat="1" applyBorder="1" applyProtection="1"/>
    <xf numFmtId="49" fontId="7" fillId="0" borderId="26" xfId="18" applyNumberFormat="1" applyFont="1" applyBorder="1" applyProtection="1">
      <alignment horizontal="center" vertical="top" shrinkToFit="1"/>
    </xf>
    <xf numFmtId="0" fontId="7" fillId="0" borderId="26" xfId="19" applyNumberFormat="1" applyFont="1" applyBorder="1" applyProtection="1">
      <alignment horizontal="left" vertical="top" wrapText="1"/>
    </xf>
    <xf numFmtId="164" fontId="7" fillId="0" borderId="26" xfId="20" applyNumberFormat="1" applyFont="1" applyBorder="1" applyProtection="1">
      <alignment horizontal="right" vertical="top" shrinkToFit="1"/>
    </xf>
    <xf numFmtId="0" fontId="9" fillId="2" borderId="17" xfId="12" applyNumberFormat="1" applyFont="1" applyBorder="1" applyProtection="1">
      <alignment horizontal="center" vertical="top" shrinkToFit="1"/>
    </xf>
    <xf numFmtId="49" fontId="9" fillId="2" borderId="18" xfId="13" applyNumberFormat="1" applyFont="1" applyBorder="1" applyProtection="1">
      <alignment horizontal="center" vertical="top" shrinkToFit="1"/>
    </xf>
    <xf numFmtId="0" fontId="9" fillId="2" borderId="18" xfId="14" applyNumberFormat="1" applyFont="1" applyBorder="1" applyProtection="1">
      <alignment horizontal="left" vertical="top" wrapText="1"/>
    </xf>
    <xf numFmtId="164" fontId="9" fillId="2" borderId="18" xfId="15" applyNumberFormat="1" applyFont="1" applyBorder="1" applyProtection="1">
      <alignment horizontal="right" vertical="top" shrinkToFit="1"/>
    </xf>
    <xf numFmtId="165" fontId="9" fillId="2" borderId="19" xfId="16" applyNumberFormat="1" applyFont="1" applyBorder="1" applyProtection="1">
      <alignment horizontal="right" vertical="top" shrinkToFit="1"/>
    </xf>
    <xf numFmtId="0" fontId="7" fillId="0" borderId="27" xfId="17" applyNumberFormat="1" applyFont="1" applyBorder="1" applyProtection="1">
      <alignment horizontal="center" vertical="top" shrinkToFit="1"/>
    </xf>
    <xf numFmtId="165" fontId="7" fillId="0" borderId="28" xfId="21" applyNumberFormat="1" applyFont="1" applyBorder="1" applyProtection="1">
      <alignment horizontal="right" vertical="top" shrinkToFit="1"/>
    </xf>
    <xf numFmtId="0" fontId="7" fillId="0" borderId="20" xfId="17" applyNumberFormat="1" applyFont="1" applyBorder="1" applyProtection="1">
      <alignment horizontal="center" vertical="top" shrinkToFit="1"/>
    </xf>
    <xf numFmtId="49" fontId="7" fillId="0" borderId="21" xfId="18" applyNumberFormat="1" applyFont="1" applyBorder="1" applyProtection="1">
      <alignment horizontal="center" vertical="top" shrinkToFit="1"/>
    </xf>
    <xf numFmtId="0" fontId="7" fillId="0" borderId="21" xfId="19" applyNumberFormat="1" applyFont="1" applyBorder="1" applyProtection="1">
      <alignment horizontal="left" vertical="top" wrapText="1"/>
    </xf>
    <xf numFmtId="164" fontId="7" fillId="0" borderId="21" xfId="20" applyNumberFormat="1" applyFont="1" applyBorder="1" applyProtection="1">
      <alignment horizontal="right" vertical="top" shrinkToFit="1"/>
    </xf>
    <xf numFmtId="165" fontId="7" fillId="0" borderId="22" xfId="21" applyNumberFormat="1" applyFont="1" applyBorder="1" applyProtection="1">
      <alignment horizontal="right" vertical="top" shrinkToFit="1"/>
    </xf>
  </cellXfs>
  <cellStyles count="34">
    <cellStyle name="br" xfId="26"/>
    <cellStyle name="col" xfId="25"/>
    <cellStyle name="ex59" xfId="29"/>
    <cellStyle name="ex60" xfId="13"/>
    <cellStyle name="ex61" xfId="14"/>
    <cellStyle name="ex62" xfId="30"/>
    <cellStyle name="ex63" xfId="16"/>
    <cellStyle name="ex64" xfId="31"/>
    <cellStyle name="ex65" xfId="18"/>
    <cellStyle name="ex66" xfId="19"/>
    <cellStyle name="ex67" xfId="32"/>
    <cellStyle name="ex68" xfId="21"/>
    <cellStyle name="st58" xfId="3"/>
    <cellStyle name="st69" xfId="15"/>
    <cellStyle name="st70" xfId="20"/>
    <cellStyle name="st71" xfId="17"/>
    <cellStyle name="st72" xfId="12"/>
    <cellStyle name="st73" xfId="1"/>
    <cellStyle name="st79" xfId="33"/>
    <cellStyle name="style0" xfId="27"/>
    <cellStyle name="td" xfId="28"/>
    <cellStyle name="tr" xfId="24"/>
    <cellStyle name="xl_bot_header" xfId="10"/>
    <cellStyle name="xl_bot_left_header" xfId="9"/>
    <cellStyle name="xl_bot_right_header" xfId="11"/>
    <cellStyle name="xl_center_header" xfId="7"/>
    <cellStyle name="xl_footer" xfId="23"/>
    <cellStyle name="xl_header" xfId="2"/>
    <cellStyle name="xl_nototal_top" xfId="22"/>
    <cellStyle name="xl_right_header" xfId="8"/>
    <cellStyle name="xl_top_header" xfId="5"/>
    <cellStyle name="xl_top_left_header" xfId="4"/>
    <cellStyle name="xl_top_right_header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showGridLines="0" tabSelected="1" workbookViewId="0">
      <pane ySplit="13" topLeftCell="A14" activePane="bottomLeft" state="frozen"/>
      <selection pane="bottomLeft" activeCell="A5" sqref="A5:G5"/>
    </sheetView>
  </sheetViews>
  <sheetFormatPr defaultRowHeight="15" x14ac:dyDescent="0.25"/>
  <cols>
    <col min="1" max="1" width="6" style="1" customWidth="1"/>
    <col min="2" max="2" width="6.7109375" style="1" customWidth="1"/>
    <col min="3" max="3" width="11.5703125" style="1" customWidth="1"/>
    <col min="4" max="4" width="56.7109375" style="1" customWidth="1"/>
    <col min="5" max="5" width="16" style="1" customWidth="1"/>
    <col min="6" max="6" width="15.28515625" style="1" customWidth="1"/>
    <col min="7" max="7" width="10.5703125" style="1" customWidth="1"/>
    <col min="8" max="16384" width="9.140625" style="1"/>
  </cols>
  <sheetData>
    <row r="1" spans="1:7" ht="33.75" customHeight="1" x14ac:dyDescent="0.25">
      <c r="A1" s="8" t="s">
        <v>69</v>
      </c>
      <c r="B1" s="9"/>
      <c r="C1" s="9"/>
      <c r="D1" s="9"/>
      <c r="E1" s="9"/>
      <c r="F1" s="9"/>
      <c r="G1" s="9"/>
    </row>
    <row r="2" spans="1:7" ht="5.25" customHeight="1" x14ac:dyDescent="0.25">
      <c r="A2" s="10"/>
      <c r="B2" s="11"/>
      <c r="C2" s="11"/>
      <c r="D2" s="11"/>
      <c r="E2" s="11"/>
      <c r="F2" s="11"/>
      <c r="G2" s="11"/>
    </row>
    <row r="3" spans="1:7" ht="6.75" customHeight="1" x14ac:dyDescent="0.25">
      <c r="A3" s="10"/>
      <c r="B3" s="11"/>
      <c r="C3" s="11"/>
      <c r="D3" s="11"/>
      <c r="E3" s="11"/>
      <c r="F3" s="11"/>
      <c r="G3" s="11"/>
    </row>
    <row r="4" spans="1:7" ht="7.5" customHeight="1" x14ac:dyDescent="0.25">
      <c r="A4" s="2"/>
      <c r="B4" s="3"/>
      <c r="C4" s="3"/>
      <c r="D4" s="3"/>
      <c r="E4" s="3"/>
      <c r="F4" s="3"/>
      <c r="G4" s="3"/>
    </row>
    <row r="5" spans="1:7" ht="59.25" customHeight="1" x14ac:dyDescent="0.25">
      <c r="A5" s="12" t="s">
        <v>65</v>
      </c>
      <c r="B5" s="13"/>
      <c r="C5" s="13"/>
      <c r="D5" s="13"/>
      <c r="E5" s="13"/>
      <c r="F5" s="13"/>
      <c r="G5" s="13"/>
    </row>
    <row r="6" spans="1:7" ht="5.25" customHeight="1" x14ac:dyDescent="0.25">
      <c r="A6" s="2"/>
      <c r="B6" s="3"/>
      <c r="C6" s="3"/>
      <c r="D6" s="3"/>
      <c r="E6" s="3"/>
      <c r="F6" s="3"/>
      <c r="G6" s="3"/>
    </row>
    <row r="7" spans="1:7" ht="6.75" customHeight="1" x14ac:dyDescent="0.25">
      <c r="A7" s="2"/>
      <c r="B7" s="3"/>
      <c r="C7" s="3"/>
      <c r="D7" s="3"/>
      <c r="E7" s="3"/>
      <c r="F7" s="3"/>
      <c r="G7" s="3"/>
    </row>
    <row r="8" spans="1:7" ht="4.5" customHeight="1" x14ac:dyDescent="0.25">
      <c r="A8" s="2"/>
      <c r="B8" s="3"/>
      <c r="C8" s="3"/>
      <c r="D8" s="3"/>
      <c r="E8" s="3"/>
      <c r="F8" s="3"/>
      <c r="G8" s="3"/>
    </row>
    <row r="9" spans="1:7" ht="5.25" customHeight="1" x14ac:dyDescent="0.25">
      <c r="A9" s="2"/>
      <c r="B9" s="3"/>
      <c r="C9" s="3"/>
      <c r="D9" s="3"/>
      <c r="E9" s="3"/>
      <c r="F9" s="3"/>
      <c r="G9" s="3"/>
    </row>
    <row r="10" spans="1:7" ht="6" customHeight="1" thickBot="1" x14ac:dyDescent="0.3">
      <c r="A10" s="4"/>
      <c r="B10" s="5"/>
      <c r="C10" s="5"/>
      <c r="D10" s="5"/>
      <c r="E10" s="5"/>
      <c r="F10" s="5"/>
      <c r="G10" s="5"/>
    </row>
    <row r="11" spans="1:7" ht="46.5" customHeight="1" x14ac:dyDescent="0.25">
      <c r="A11" s="14" t="s">
        <v>66</v>
      </c>
      <c r="B11" s="15" t="s">
        <v>67</v>
      </c>
      <c r="C11" s="15" t="s">
        <v>0</v>
      </c>
      <c r="D11" s="15" t="s">
        <v>1</v>
      </c>
      <c r="E11" s="16" t="s">
        <v>2</v>
      </c>
      <c r="F11" s="17"/>
      <c r="G11" s="18"/>
    </row>
    <row r="12" spans="1:7" ht="66" customHeight="1" thickBot="1" x14ac:dyDescent="0.3">
      <c r="A12" s="19"/>
      <c r="B12" s="20"/>
      <c r="C12" s="20"/>
      <c r="D12" s="20"/>
      <c r="E12" s="21" t="s">
        <v>70</v>
      </c>
      <c r="F12" s="21" t="s">
        <v>71</v>
      </c>
      <c r="G12" s="22" t="s">
        <v>68</v>
      </c>
    </row>
    <row r="13" spans="1:7" ht="15.75" thickBot="1" x14ac:dyDescent="0.3">
      <c r="A13" s="23" t="s">
        <v>3</v>
      </c>
      <c r="B13" s="24" t="s">
        <v>4</v>
      </c>
      <c r="C13" s="24" t="s">
        <v>5</v>
      </c>
      <c r="D13" s="24" t="s">
        <v>6</v>
      </c>
      <c r="E13" s="24" t="s">
        <v>7</v>
      </c>
      <c r="F13" s="24" t="s">
        <v>8</v>
      </c>
      <c r="G13" s="25" t="s">
        <v>9</v>
      </c>
    </row>
    <row r="14" spans="1:7" ht="20.25" customHeight="1" x14ac:dyDescent="0.25">
      <c r="A14" s="30">
        <f t="shared" ref="A14:A43" si="0">ROW()-13</f>
        <v>1</v>
      </c>
      <c r="B14" s="31" t="s">
        <v>10</v>
      </c>
      <c r="C14" s="31"/>
      <c r="D14" s="32" t="s">
        <v>11</v>
      </c>
      <c r="E14" s="33">
        <f>SUM(E15:E43)</f>
        <v>430203.84018000006</v>
      </c>
      <c r="F14" s="33">
        <f>SUM(F15:F43)</f>
        <v>412408.79433</v>
      </c>
      <c r="G14" s="34">
        <v>94.581317573425409</v>
      </c>
    </row>
    <row r="15" spans="1:7" ht="30" x14ac:dyDescent="0.25">
      <c r="A15" s="35">
        <f t="shared" si="0"/>
        <v>2</v>
      </c>
      <c r="B15" s="27" t="s">
        <v>10</v>
      </c>
      <c r="C15" s="27" t="s">
        <v>12</v>
      </c>
      <c r="D15" s="28" t="s">
        <v>13</v>
      </c>
      <c r="E15" s="29">
        <v>565</v>
      </c>
      <c r="F15" s="29">
        <v>565</v>
      </c>
      <c r="G15" s="36">
        <v>100</v>
      </c>
    </row>
    <row r="16" spans="1:7" ht="45" x14ac:dyDescent="0.25">
      <c r="A16" s="35">
        <f t="shared" si="0"/>
        <v>3</v>
      </c>
      <c r="B16" s="27" t="s">
        <v>10</v>
      </c>
      <c r="C16" s="27" t="s">
        <v>14</v>
      </c>
      <c r="D16" s="28" t="s">
        <v>15</v>
      </c>
      <c r="E16" s="29">
        <f>491.8-85</f>
        <v>406.8</v>
      </c>
      <c r="F16" s="29">
        <f>491.8-85</f>
        <v>406.8</v>
      </c>
      <c r="G16" s="36">
        <v>100</v>
      </c>
    </row>
    <row r="17" spans="1:7" ht="32.25" customHeight="1" x14ac:dyDescent="0.25">
      <c r="A17" s="35">
        <f t="shared" si="0"/>
        <v>4</v>
      </c>
      <c r="B17" s="27" t="s">
        <v>10</v>
      </c>
      <c r="C17" s="27" t="s">
        <v>16</v>
      </c>
      <c r="D17" s="28" t="s">
        <v>17</v>
      </c>
      <c r="E17" s="29">
        <v>5373.0731900000001</v>
      </c>
      <c r="F17" s="29">
        <v>5364.44247</v>
      </c>
      <c r="G17" s="36">
        <v>99.839370883388241</v>
      </c>
    </row>
    <row r="18" spans="1:7" ht="60" x14ac:dyDescent="0.25">
      <c r="A18" s="35">
        <f t="shared" si="0"/>
        <v>5</v>
      </c>
      <c r="B18" s="27" t="s">
        <v>10</v>
      </c>
      <c r="C18" s="27" t="s">
        <v>18</v>
      </c>
      <c r="D18" s="28" t="s">
        <v>19</v>
      </c>
      <c r="E18" s="29">
        <v>4317.0479999999998</v>
      </c>
      <c r="F18" s="29">
        <v>4317.0479999999998</v>
      </c>
      <c r="G18" s="36">
        <v>100</v>
      </c>
    </row>
    <row r="19" spans="1:7" ht="33" customHeight="1" x14ac:dyDescent="0.25">
      <c r="A19" s="35">
        <f t="shared" si="0"/>
        <v>6</v>
      </c>
      <c r="B19" s="27" t="s">
        <v>10</v>
      </c>
      <c r="C19" s="27" t="s">
        <v>20</v>
      </c>
      <c r="D19" s="28" t="s">
        <v>21</v>
      </c>
      <c r="E19" s="29">
        <f>12480-873.6</f>
        <v>11606.4</v>
      </c>
      <c r="F19" s="29">
        <f>12480-873.6</f>
        <v>11606.4</v>
      </c>
      <c r="G19" s="36">
        <v>100</v>
      </c>
    </row>
    <row r="20" spans="1:7" ht="30" x14ac:dyDescent="0.25">
      <c r="A20" s="35">
        <f t="shared" si="0"/>
        <v>7</v>
      </c>
      <c r="B20" s="27" t="s">
        <v>10</v>
      </c>
      <c r="C20" s="27" t="s">
        <v>22</v>
      </c>
      <c r="D20" s="28" t="s">
        <v>23</v>
      </c>
      <c r="E20" s="29">
        <v>54322</v>
      </c>
      <c r="F20" s="29">
        <v>54287.854050000002</v>
      </c>
      <c r="G20" s="36">
        <v>99.937141581679612</v>
      </c>
    </row>
    <row r="21" spans="1:7" ht="30" x14ac:dyDescent="0.25">
      <c r="A21" s="35">
        <f t="shared" si="0"/>
        <v>8</v>
      </c>
      <c r="B21" s="27" t="s">
        <v>10</v>
      </c>
      <c r="C21" s="27" t="s">
        <v>24</v>
      </c>
      <c r="D21" s="28" t="s">
        <v>25</v>
      </c>
      <c r="E21" s="29">
        <v>94.5</v>
      </c>
      <c r="F21" s="29">
        <v>94.5</v>
      </c>
      <c r="G21" s="36">
        <v>100</v>
      </c>
    </row>
    <row r="22" spans="1:7" ht="30" x14ac:dyDescent="0.25">
      <c r="A22" s="35">
        <f t="shared" si="0"/>
        <v>9</v>
      </c>
      <c r="B22" s="27" t="s">
        <v>10</v>
      </c>
      <c r="C22" s="27" t="s">
        <v>26</v>
      </c>
      <c r="D22" s="28" t="s">
        <v>27</v>
      </c>
      <c r="E22" s="29">
        <v>210</v>
      </c>
      <c r="F22" s="29">
        <v>210</v>
      </c>
      <c r="G22" s="36">
        <v>100</v>
      </c>
    </row>
    <row r="23" spans="1:7" ht="31.5" customHeight="1" x14ac:dyDescent="0.25">
      <c r="A23" s="35">
        <f t="shared" si="0"/>
        <v>10</v>
      </c>
      <c r="B23" s="27" t="s">
        <v>10</v>
      </c>
      <c r="C23" s="27" t="s">
        <v>28</v>
      </c>
      <c r="D23" s="28" t="s">
        <v>25</v>
      </c>
      <c r="E23" s="29">
        <v>330</v>
      </c>
      <c r="F23" s="29">
        <v>330</v>
      </c>
      <c r="G23" s="36">
        <v>100</v>
      </c>
    </row>
    <row r="24" spans="1:7" ht="18.75" customHeight="1" x14ac:dyDescent="0.25">
      <c r="A24" s="35">
        <f t="shared" si="0"/>
        <v>11</v>
      </c>
      <c r="B24" s="27" t="s">
        <v>10</v>
      </c>
      <c r="C24" s="27" t="s">
        <v>29</v>
      </c>
      <c r="D24" s="28" t="s">
        <v>30</v>
      </c>
      <c r="E24" s="29">
        <v>33374.78</v>
      </c>
      <c r="F24" s="29">
        <v>32719.98849</v>
      </c>
      <c r="G24" s="36">
        <v>98.03806494005353</v>
      </c>
    </row>
    <row r="25" spans="1:7" ht="18" customHeight="1" x14ac:dyDescent="0.25">
      <c r="A25" s="35">
        <f t="shared" si="0"/>
        <v>12</v>
      </c>
      <c r="B25" s="27" t="s">
        <v>10</v>
      </c>
      <c r="C25" s="27" t="s">
        <v>31</v>
      </c>
      <c r="D25" s="28" t="s">
        <v>30</v>
      </c>
      <c r="E25" s="29">
        <v>3893.02</v>
      </c>
      <c r="F25" s="29">
        <v>3893.02</v>
      </c>
      <c r="G25" s="36">
        <v>100</v>
      </c>
    </row>
    <row r="26" spans="1:7" ht="45" x14ac:dyDescent="0.25">
      <c r="A26" s="35">
        <f t="shared" si="0"/>
        <v>13</v>
      </c>
      <c r="B26" s="27" t="s">
        <v>10</v>
      </c>
      <c r="C26" s="27" t="s">
        <v>32</v>
      </c>
      <c r="D26" s="28" t="s">
        <v>33</v>
      </c>
      <c r="E26" s="29">
        <v>4799.1907000000001</v>
      </c>
      <c r="F26" s="29">
        <v>4773.5383300000003</v>
      </c>
      <c r="G26" s="36">
        <v>99.46548550362877</v>
      </c>
    </row>
    <row r="27" spans="1:7" ht="45" x14ac:dyDescent="0.25">
      <c r="A27" s="35">
        <f t="shared" si="0"/>
        <v>14</v>
      </c>
      <c r="B27" s="27" t="s">
        <v>10</v>
      </c>
      <c r="C27" s="27" t="s">
        <v>34</v>
      </c>
      <c r="D27" s="28" t="s">
        <v>35</v>
      </c>
      <c r="E27" s="29">
        <v>32.5</v>
      </c>
      <c r="F27" s="29">
        <v>32.5</v>
      </c>
      <c r="G27" s="36">
        <v>100</v>
      </c>
    </row>
    <row r="28" spans="1:7" ht="45" x14ac:dyDescent="0.25">
      <c r="A28" s="35">
        <f t="shared" si="0"/>
        <v>15</v>
      </c>
      <c r="B28" s="27" t="s">
        <v>10</v>
      </c>
      <c r="C28" s="27" t="s">
        <v>36</v>
      </c>
      <c r="D28" s="28" t="s">
        <v>37</v>
      </c>
      <c r="E28" s="29">
        <v>123.9</v>
      </c>
      <c r="F28" s="29">
        <v>123.9</v>
      </c>
      <c r="G28" s="36">
        <v>100</v>
      </c>
    </row>
    <row r="29" spans="1:7" ht="60" x14ac:dyDescent="0.25">
      <c r="A29" s="35">
        <f t="shared" si="0"/>
        <v>16</v>
      </c>
      <c r="B29" s="27" t="s">
        <v>10</v>
      </c>
      <c r="C29" s="27" t="s">
        <v>38</v>
      </c>
      <c r="D29" s="28" t="s">
        <v>39</v>
      </c>
      <c r="E29" s="29">
        <f>360.85714-108.25714</f>
        <v>252.60000000000002</v>
      </c>
      <c r="F29" s="29">
        <f>360.85714-108.25714</f>
        <v>252.60000000000002</v>
      </c>
      <c r="G29" s="36">
        <v>100</v>
      </c>
    </row>
    <row r="30" spans="1:7" ht="45" x14ac:dyDescent="0.25">
      <c r="A30" s="35">
        <f t="shared" si="0"/>
        <v>17</v>
      </c>
      <c r="B30" s="27" t="s">
        <v>10</v>
      </c>
      <c r="C30" s="27" t="s">
        <v>40</v>
      </c>
      <c r="D30" s="28" t="s">
        <v>41</v>
      </c>
      <c r="E30" s="29">
        <v>292.10000000000002</v>
      </c>
      <c r="F30" s="29">
        <v>292.10000000000002</v>
      </c>
      <c r="G30" s="36">
        <v>100</v>
      </c>
    </row>
    <row r="31" spans="1:7" ht="45" x14ac:dyDescent="0.25">
      <c r="A31" s="35">
        <f t="shared" si="0"/>
        <v>18</v>
      </c>
      <c r="B31" s="27" t="s">
        <v>10</v>
      </c>
      <c r="C31" s="27" t="s">
        <v>42</v>
      </c>
      <c r="D31" s="28" t="s">
        <v>41</v>
      </c>
      <c r="E31" s="29">
        <v>33</v>
      </c>
      <c r="F31" s="29">
        <v>33</v>
      </c>
      <c r="G31" s="36">
        <v>100</v>
      </c>
    </row>
    <row r="32" spans="1:7" ht="30" x14ac:dyDescent="0.25">
      <c r="A32" s="35">
        <f t="shared" si="0"/>
        <v>19</v>
      </c>
      <c r="B32" s="27" t="s">
        <v>10</v>
      </c>
      <c r="C32" s="27" t="s">
        <v>43</v>
      </c>
      <c r="D32" s="28" t="s">
        <v>44</v>
      </c>
      <c r="E32" s="29">
        <v>2846.1</v>
      </c>
      <c r="F32" s="29">
        <v>63.634140000000002</v>
      </c>
      <c r="G32" s="36">
        <v>2.2358364077158215</v>
      </c>
    </row>
    <row r="33" spans="1:7" ht="30" x14ac:dyDescent="0.25">
      <c r="A33" s="35">
        <f t="shared" si="0"/>
        <v>20</v>
      </c>
      <c r="B33" s="27" t="s">
        <v>10</v>
      </c>
      <c r="C33" s="27" t="s">
        <v>45</v>
      </c>
      <c r="D33" s="28" t="s">
        <v>46</v>
      </c>
      <c r="E33" s="29">
        <v>72.599999999999994</v>
      </c>
      <c r="F33" s="29">
        <v>72.599999999999994</v>
      </c>
      <c r="G33" s="36">
        <v>100</v>
      </c>
    </row>
    <row r="34" spans="1:7" ht="30" x14ac:dyDescent="0.25">
      <c r="A34" s="35">
        <f t="shared" si="0"/>
        <v>21</v>
      </c>
      <c r="B34" s="27" t="s">
        <v>10</v>
      </c>
      <c r="C34" s="27" t="s">
        <v>47</v>
      </c>
      <c r="D34" s="28" t="s">
        <v>48</v>
      </c>
      <c r="E34" s="29">
        <v>929.07344999999998</v>
      </c>
      <c r="F34" s="29">
        <v>929.07344999999998</v>
      </c>
      <c r="G34" s="36">
        <v>100</v>
      </c>
    </row>
    <row r="35" spans="1:7" ht="45" x14ac:dyDescent="0.25">
      <c r="A35" s="35">
        <f t="shared" si="0"/>
        <v>22</v>
      </c>
      <c r="B35" s="27" t="s">
        <v>10</v>
      </c>
      <c r="C35" s="27" t="s">
        <v>49</v>
      </c>
      <c r="D35" s="28" t="s">
        <v>50</v>
      </c>
      <c r="E35" s="29">
        <v>14672.075199999999</v>
      </c>
      <c r="F35" s="29">
        <v>1052.1179999999999</v>
      </c>
      <c r="G35" s="36">
        <v>7.1708874556477191</v>
      </c>
    </row>
    <row r="36" spans="1:7" ht="30" x14ac:dyDescent="0.25">
      <c r="A36" s="35">
        <f t="shared" si="0"/>
        <v>23</v>
      </c>
      <c r="B36" s="27" t="s">
        <v>10</v>
      </c>
      <c r="C36" s="27" t="s">
        <v>51</v>
      </c>
      <c r="D36" s="28" t="s">
        <v>48</v>
      </c>
      <c r="E36" s="29">
        <v>214.26840000000001</v>
      </c>
      <c r="F36" s="29">
        <v>214.26840000000001</v>
      </c>
      <c r="G36" s="36">
        <v>100</v>
      </c>
    </row>
    <row r="37" spans="1:7" ht="30" x14ac:dyDescent="0.25">
      <c r="A37" s="35">
        <f t="shared" si="0"/>
        <v>24</v>
      </c>
      <c r="B37" s="27" t="s">
        <v>10</v>
      </c>
      <c r="C37" s="27" t="s">
        <v>52</v>
      </c>
      <c r="D37" s="28" t="s">
        <v>53</v>
      </c>
      <c r="E37" s="29">
        <v>68681.36</v>
      </c>
      <c r="F37" s="29">
        <v>68385.563599999994</v>
      </c>
      <c r="G37" s="36">
        <v>99.569320700696665</v>
      </c>
    </row>
    <row r="38" spans="1:7" ht="30" x14ac:dyDescent="0.25">
      <c r="A38" s="35">
        <f t="shared" si="0"/>
        <v>25</v>
      </c>
      <c r="B38" s="27" t="s">
        <v>10</v>
      </c>
      <c r="C38" s="27" t="s">
        <v>54</v>
      </c>
      <c r="D38" s="28" t="s">
        <v>53</v>
      </c>
      <c r="E38" s="29">
        <v>18505.468010000001</v>
      </c>
      <c r="F38" s="29">
        <v>18505.468010000001</v>
      </c>
      <c r="G38" s="36">
        <v>100</v>
      </c>
    </row>
    <row r="39" spans="1:7" ht="78" customHeight="1" x14ac:dyDescent="0.25">
      <c r="A39" s="35">
        <f t="shared" si="0"/>
        <v>26</v>
      </c>
      <c r="B39" s="27" t="s">
        <v>10</v>
      </c>
      <c r="C39" s="27" t="s">
        <v>55</v>
      </c>
      <c r="D39" s="28" t="s">
        <v>56</v>
      </c>
      <c r="E39" s="29">
        <v>56696.60886</v>
      </c>
      <c r="F39" s="29">
        <v>56696.541660000003</v>
      </c>
      <c r="G39" s="36">
        <v>99.999881474392652</v>
      </c>
    </row>
    <row r="40" spans="1:7" ht="60" x14ac:dyDescent="0.25">
      <c r="A40" s="35">
        <f t="shared" si="0"/>
        <v>27</v>
      </c>
      <c r="B40" s="27" t="s">
        <v>10</v>
      </c>
      <c r="C40" s="27" t="s">
        <v>57</v>
      </c>
      <c r="D40" s="28" t="s">
        <v>58</v>
      </c>
      <c r="E40" s="29">
        <v>76975.84633</v>
      </c>
      <c r="F40" s="29">
        <v>76632.638200000001</v>
      </c>
      <c r="G40" s="36">
        <v>99.554135295208511</v>
      </c>
    </row>
    <row r="41" spans="1:7" x14ac:dyDescent="0.25">
      <c r="A41" s="35">
        <f t="shared" si="0"/>
        <v>28</v>
      </c>
      <c r="B41" s="27" t="s">
        <v>10</v>
      </c>
      <c r="C41" s="27" t="s">
        <v>59</v>
      </c>
      <c r="D41" s="28" t="s">
        <v>60</v>
      </c>
      <c r="E41" s="29">
        <v>4207.0280400000001</v>
      </c>
      <c r="F41" s="29">
        <v>4184.8855800000001</v>
      </c>
      <c r="G41" s="36">
        <v>99.473679286435186</v>
      </c>
    </row>
    <row r="42" spans="1:7" ht="30" x14ac:dyDescent="0.25">
      <c r="A42" s="35">
        <f t="shared" si="0"/>
        <v>29</v>
      </c>
      <c r="B42" s="27" t="s">
        <v>10</v>
      </c>
      <c r="C42" s="27" t="s">
        <v>61</v>
      </c>
      <c r="D42" s="28" t="s">
        <v>62</v>
      </c>
      <c r="E42" s="29">
        <f>12425.98358-8864.98358</f>
        <v>3561</v>
      </c>
      <c r="F42" s="29">
        <f>12397.30723-8844.49528</f>
        <v>3552.8119500000012</v>
      </c>
      <c r="G42" s="36">
        <f>F42/E42*100</f>
        <v>99.770063184498767</v>
      </c>
    </row>
    <row r="43" spans="1:7" ht="45.75" thickBot="1" x14ac:dyDescent="0.3">
      <c r="A43" s="37">
        <f t="shared" si="0"/>
        <v>30</v>
      </c>
      <c r="B43" s="38" t="s">
        <v>10</v>
      </c>
      <c r="C43" s="38" t="s">
        <v>63</v>
      </c>
      <c r="D43" s="39" t="s">
        <v>64</v>
      </c>
      <c r="E43" s="40">
        <f>64098.515-1282.015</f>
        <v>62816.5</v>
      </c>
      <c r="F43" s="40">
        <f>64098.515-1282.015</f>
        <v>62816.5</v>
      </c>
      <c r="G43" s="41">
        <v>100</v>
      </c>
    </row>
    <row r="44" spans="1:7" x14ac:dyDescent="0.25">
      <c r="A44" s="26"/>
      <c r="B44" s="26"/>
      <c r="C44" s="26"/>
      <c r="D44" s="26"/>
      <c r="E44" s="26"/>
      <c r="F44" s="26"/>
      <c r="G44" s="26"/>
    </row>
    <row r="45" spans="1:7" x14ac:dyDescent="0.25">
      <c r="A45" s="6"/>
      <c r="B45" s="7"/>
      <c r="C45" s="7"/>
      <c r="D45" s="7"/>
      <c r="E45" s="7"/>
      <c r="F45" s="7"/>
      <c r="G45" s="7"/>
    </row>
  </sheetData>
  <mergeCells count="16">
    <mergeCell ref="A45:G45"/>
    <mergeCell ref="A11:A12"/>
    <mergeCell ref="B11:B12"/>
    <mergeCell ref="C11:C12"/>
    <mergeCell ref="E11:G11"/>
    <mergeCell ref="D11:D12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1.12.2022&lt;/string&gt;&#10;  &lt;/DateInfo&gt;&#10;  &lt;Code&gt;MAKET_GENERATOR&lt;/Code&gt;&#10;  &lt;ObjectCode&gt;MAKET_GENERATOR&lt;/ObjectCode&gt;&#10;  &lt;DocName&gt;Приложение 5 - к годовому отчету&lt;/DocName&gt;&#10;  &lt;VariantName&gt;Приложение 5 - к годовому отчету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1B847AA9-17AA-4029-9AE0-58DC0D2A557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2023-04-14T09:29:01Z</cp:lastPrinted>
  <dcterms:created xsi:type="dcterms:W3CDTF">2023-04-14T08:58:50Z</dcterms:created>
  <dcterms:modified xsi:type="dcterms:W3CDTF">2023-04-14T09:29:48Z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5 - к годовому отчету</vt:lpwstr>
  </property>
  <property fmtid="{D5CDD505-2E9C-101B-9397-08002B2CF9AE}" pid="3" name="Название отчета">
    <vt:lpwstr>Приложение 5 - к годовому отчету(2).xlsx</vt:lpwstr>
  </property>
  <property fmtid="{D5CDD505-2E9C-101B-9397-08002B2CF9AE}" pid="4" name="Версия клиента">
    <vt:lpwstr>22.1.29.11150 (.NET 4.7.2)</vt:lpwstr>
  </property>
  <property fmtid="{D5CDD505-2E9C-101B-9397-08002B2CF9AE}" pid="5" name="Версия базы">
    <vt:lpwstr>21.2.2622.1554070703</vt:lpwstr>
  </property>
  <property fmtid="{D5CDD505-2E9C-101B-9397-08002B2CF9AE}" pid="6" name="Тип сервера">
    <vt:lpwstr>MSSQL</vt:lpwstr>
  </property>
  <property fmtid="{D5CDD505-2E9C-101B-9397-08002B2CF9AE}" pid="7" name="Сервер">
    <vt:lpwstr>ServFU</vt:lpwstr>
  </property>
  <property fmtid="{D5CDD505-2E9C-101B-9397-08002B2CF9AE}" pid="8" name="База">
    <vt:lpwstr>budget2022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