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rdeevaim\AppData\Local\Microsoft\Windows\INetCache\Content.Outlook\96GQ7C8Z\"/>
    </mc:Choice>
  </mc:AlternateContent>
  <bookViews>
    <workbookView xWindow="0" yWindow="0" windowWidth="28800" windowHeight="12435"/>
  </bookViews>
  <sheets>
    <sheet name="План мероприятий" sheetId="1" r:id="rId1"/>
  </sheets>
  <definedNames>
    <definedName name="_xlnm.Print_Titles" localSheetId="0">'План мероприятий'!$4:$4</definedName>
    <definedName name="_xlnm.Print_Area" localSheetId="0">'План мероприятий'!$A$1:$H$477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58" i="1"/>
  <c r="D57" i="1"/>
  <c r="D67" i="1"/>
  <c r="D13" i="1"/>
  <c r="D17" i="1"/>
  <c r="D16" i="1"/>
  <c r="D15" i="1"/>
  <c r="D14" i="1"/>
  <c r="C7" i="1"/>
  <c r="C6" i="1"/>
  <c r="E149" i="1"/>
  <c r="E143" i="1"/>
  <c r="E142" i="1"/>
  <c r="E137" i="1"/>
  <c r="E136" i="1"/>
  <c r="E147" i="1"/>
  <c r="E141" i="1"/>
  <c r="D141" i="1"/>
  <c r="E135" i="1"/>
  <c r="D137" i="1"/>
  <c r="D147" i="1"/>
  <c r="D136" i="1"/>
  <c r="D135" i="1" s="1"/>
  <c r="D7" i="1" l="1"/>
  <c r="D314" i="1"/>
  <c r="D36" i="1"/>
  <c r="D23" i="1" l="1"/>
  <c r="E177" i="1" l="1"/>
  <c r="E173" i="1"/>
  <c r="E57" i="1" l="1"/>
  <c r="E16" i="1"/>
  <c r="E15" i="1"/>
  <c r="E14" i="1"/>
  <c r="E13" i="1"/>
  <c r="E334" i="1"/>
  <c r="E336" i="1"/>
  <c r="E332" i="1"/>
  <c r="E314" i="1"/>
  <c r="E317" i="1"/>
  <c r="E318" i="1"/>
  <c r="E319" i="1"/>
  <c r="E316" i="1"/>
  <c r="D91" i="1"/>
  <c r="E249" i="1" l="1"/>
  <c r="D245" i="1"/>
  <c r="D249" i="1"/>
  <c r="E348" i="1" l="1"/>
  <c r="E344" i="1"/>
  <c r="D344" i="1"/>
  <c r="D348" i="1"/>
  <c r="D428" i="1" l="1"/>
  <c r="D434" i="1"/>
  <c r="D239" i="1"/>
  <c r="D227" i="1"/>
  <c r="E476" i="1" l="1"/>
  <c r="E472" i="1"/>
  <c r="E471" i="1"/>
  <c r="E466" i="1"/>
  <c r="D459" i="1"/>
  <c r="E459" i="1" s="1"/>
  <c r="D458" i="1"/>
  <c r="D454" i="1" s="1"/>
  <c r="E454" i="1" s="1"/>
  <c r="D457" i="1"/>
  <c r="D456" i="1"/>
  <c r="D455" i="1"/>
  <c r="D446" i="1"/>
  <c r="D441" i="1" s="1"/>
  <c r="E441" i="1" s="1"/>
  <c r="E420" i="1"/>
  <c r="E416" i="1"/>
  <c r="E372" i="1"/>
  <c r="E368" i="1"/>
  <c r="E360" i="1"/>
  <c r="E356" i="1"/>
  <c r="E342" i="1"/>
  <c r="D336" i="1"/>
  <c r="D332" i="1"/>
  <c r="E330" i="1"/>
  <c r="E328" i="1"/>
  <c r="D326" i="1"/>
  <c r="E326" i="1" s="1"/>
  <c r="E324" i="1"/>
  <c r="E323" i="1"/>
  <c r="D322" i="1"/>
  <c r="D316" i="1" s="1"/>
  <c r="D320" i="1"/>
  <c r="E320" i="1" s="1"/>
  <c r="D319" i="1"/>
  <c r="D318" i="1"/>
  <c r="D317" i="1"/>
  <c r="D315" i="1"/>
  <c r="E311" i="1"/>
  <c r="E307" i="1"/>
  <c r="E305" i="1"/>
  <c r="E301" i="1"/>
  <c r="E300" i="1"/>
  <c r="D299" i="1"/>
  <c r="E299" i="1" s="1"/>
  <c r="E298" i="1"/>
  <c r="E297" i="1"/>
  <c r="D295" i="1"/>
  <c r="E295" i="1" s="1"/>
  <c r="E289" i="1"/>
  <c r="E287" i="1"/>
  <c r="E283" i="1"/>
  <c r="D282" i="1"/>
  <c r="E282" i="1" s="1"/>
  <c r="D281" i="1"/>
  <c r="E281" i="1" s="1"/>
  <c r="E280" i="1"/>
  <c r="D280" i="1"/>
  <c r="D279" i="1"/>
  <c r="E279" i="1" s="1"/>
  <c r="D278" i="1"/>
  <c r="E264" i="1"/>
  <c r="E268" i="1" s="1"/>
  <c r="D263" i="1"/>
  <c r="D262" i="1"/>
  <c r="E262" i="1" s="1"/>
  <c r="D261" i="1"/>
  <c r="D260" i="1"/>
  <c r="D259" i="1"/>
  <c r="D258" i="1"/>
  <c r="E258" i="1" s="1"/>
  <c r="D255" i="1"/>
  <c r="E255" i="1" s="1"/>
  <c r="D251" i="1"/>
  <c r="E251" i="1" s="1"/>
  <c r="E245" i="1"/>
  <c r="E237" i="1"/>
  <c r="E233" i="1"/>
  <c r="E221" i="1"/>
  <c r="E225" i="1" s="1"/>
  <c r="E215" i="1"/>
  <c r="E219" i="1" s="1"/>
  <c r="E209" i="1"/>
  <c r="E213" i="1" s="1"/>
  <c r="E197" i="1"/>
  <c r="E201" i="1" s="1"/>
  <c r="E189" i="1"/>
  <c r="E185" i="1"/>
  <c r="D185" i="1"/>
  <c r="E183" i="1"/>
  <c r="E179" i="1"/>
  <c r="D179" i="1"/>
  <c r="D178" i="1"/>
  <c r="D173" i="1" s="1"/>
  <c r="D177" i="1"/>
  <c r="D176" i="1"/>
  <c r="D175" i="1"/>
  <c r="D174" i="1"/>
  <c r="E166" i="1"/>
  <c r="E164" i="1"/>
  <c r="E160" i="1"/>
  <c r="D160" i="1"/>
  <c r="D159" i="1"/>
  <c r="D158" i="1"/>
  <c r="E158" i="1" s="1"/>
  <c r="D157" i="1"/>
  <c r="D156" i="1"/>
  <c r="D155" i="1"/>
  <c r="E132" i="1"/>
  <c r="E128" i="1"/>
  <c r="D126" i="1"/>
  <c r="E126" i="1" s="1"/>
  <c r="D122" i="1"/>
  <c r="E122" i="1" s="1"/>
  <c r="E120" i="1"/>
  <c r="D120" i="1"/>
  <c r="D116" i="1" s="1"/>
  <c r="D115" i="1"/>
  <c r="D114" i="1"/>
  <c r="E114" i="1" s="1"/>
  <c r="D113" i="1"/>
  <c r="D112" i="1"/>
  <c r="D111" i="1"/>
  <c r="E107" i="1"/>
  <c r="D103" i="1"/>
  <c r="D89" i="1"/>
  <c r="E88" i="1"/>
  <c r="E87" i="1"/>
  <c r="E83" i="1"/>
  <c r="D79" i="1"/>
  <c r="E79" i="1" s="1"/>
  <c r="E65" i="1"/>
  <c r="D61" i="1"/>
  <c r="D60" i="1"/>
  <c r="E60" i="1" s="1"/>
  <c r="E58" i="1"/>
  <c r="D56" i="1"/>
  <c r="D6" i="1" s="1"/>
  <c r="D48" i="1"/>
  <c r="E46" i="1"/>
  <c r="E42" i="1"/>
  <c r="E40" i="1"/>
  <c r="E39" i="1"/>
  <c r="E38" i="1"/>
  <c r="E37" i="1"/>
  <c r="E36" i="1"/>
  <c r="E34" i="1"/>
  <c r="E33" i="1"/>
  <c r="E32" i="1"/>
  <c r="D30" i="1"/>
  <c r="E30" i="1" s="1"/>
  <c r="E28" i="1"/>
  <c r="D24" i="1"/>
  <c r="E24" i="1" s="1"/>
  <c r="D18" i="1"/>
  <c r="E18" i="1" s="1"/>
  <c r="C12" i="1"/>
  <c r="C10" i="1"/>
  <c r="C9" i="1"/>
  <c r="C5" i="1" s="1"/>
  <c r="C8" i="1"/>
  <c r="E6" i="1" l="1"/>
  <c r="D9" i="1"/>
  <c r="E59" i="1"/>
  <c r="D55" i="1"/>
  <c r="E55" i="1" s="1"/>
  <c r="D8" i="1"/>
  <c r="E8" i="1" s="1"/>
  <c r="D154" i="1"/>
  <c r="E154" i="1" s="1"/>
  <c r="E116" i="1"/>
  <c r="D110" i="1"/>
  <c r="E110" i="1" s="1"/>
  <c r="E458" i="1"/>
  <c r="E23" i="1"/>
  <c r="E17" i="1"/>
  <c r="E322" i="1"/>
  <c r="E89" i="1"/>
  <c r="D277" i="1"/>
  <c r="E277" i="1" s="1"/>
  <c r="D85" i="1"/>
  <c r="E446" i="1"/>
  <c r="E9" i="1" l="1"/>
  <c r="E7" i="1"/>
  <c r="D10" i="1"/>
  <c r="D5" i="1" s="1"/>
  <c r="D12" i="1"/>
  <c r="E12" i="1" s="1"/>
  <c r="E5" i="1" l="1"/>
  <c r="E10" i="1"/>
</calcChain>
</file>

<file path=xl/sharedStrings.xml><?xml version="1.0" encoding="utf-8"?>
<sst xmlns="http://schemas.openxmlformats.org/spreadsheetml/2006/main" count="930" uniqueCount="170">
  <si>
    <t>Выполнение мероприятий
 комплексной программы «Развитие городского округа Верхняя Пышма Свердловской области» 
на 2024 – 2030 годы 
за 2024 год</t>
  </si>
  <si>
    <t>Номер строки</t>
  </si>
  <si>
    <t>Наименование мероприятия/ источники расходов на финансирование </t>
  </si>
  <si>
    <t>Объем расходов на выполенение мероприятия, тыс.руб.</t>
  </si>
  <si>
    <t>Процент исполнения</t>
  </si>
  <si>
    <t>Примечание</t>
  </si>
  <si>
    <t>План</t>
  </si>
  <si>
    <t>Факт</t>
  </si>
  <si>
    <t>Всего по комплексной программе 
в том числе:          </t>
  </si>
  <si>
    <t> </t>
  </si>
  <si>
    <t>федеральный бюджет</t>
  </si>
  <si>
    <t>областной бюджет</t>
  </si>
  <si>
    <t>в том числе субсидии местным бюджетам</t>
  </si>
  <si>
    <t>местный бюджет</t>
  </si>
  <si>
    <t>внебюджетные источники</t>
  </si>
  <si>
    <t>Направление 1 «Развитие строительного комплекса»</t>
  </si>
  <si>
    <t>Всего по направлению 1 
«Развитие жилищного строительства»
в том числе: </t>
  </si>
  <si>
    <t>Мероприятие 1.
Строительство новых микрорайонов в городском округе Верхняя Пышма, всего
в том числе:</t>
  </si>
  <si>
    <t>Мероприятие 2.
Строительство (приобретение) жилых помещений для педагогических и иных работников на территории городского округа Верхняя Пышма, всего
в том числе: </t>
  </si>
  <si>
    <t>Мероприятие 4.
Переселение граждан из жилых помещений, признанных непригодными для проживания, путем приобретения жилых помещений и выплаты выкупной стоимости, всего
в том числе:</t>
  </si>
  <si>
    <t xml:space="preserve">Мероприятие 5.
Предоставление социальных выплат молодым семьям на приобретение (строительство) жилья в городском округе Верхняя Пышма, всего
в том числе:
</t>
  </si>
  <si>
    <t>Мероприятие 6.
Проектирование и строительство пристроя одноэтажного здания Балтымской сельской администрации (в том числе многофункционального зала на 150 мест), всего 
в том числе:</t>
  </si>
  <si>
    <t>Мероприятие 7.
Проектирование и строительство пожарного депо в микрорайоне Северный г. Верхняя Пышма, всего
в том числе: </t>
  </si>
  <si>
    <t>Направление 2 «Развитие образования»</t>
  </si>
  <si>
    <t>Всего по направлению 2 
«Развитие образования»
в том числе:</t>
  </si>
  <si>
    <t>Мероприятие 14.
Строительство объекта «Общеобразовательная организация (филиал муниципальное автономное общеобразовательное учреждение «Средняя общеобразовательное школа № 1 с углубленным изучением отдельных предметов имени Б.С. Суворова») в микрорайоне Садовый-2 г. Верхняя Пышма, всего
в том числе:   </t>
  </si>
  <si>
    <t>Мероприятие 17.
Проектирование и реконструкция здания муниципального автономного общеобразовательного учреждения 
«Средняя общеобразовательная школа № 2» 
(на 1225 мест) по адресу: Свердловская область, г. Верхняя Пышма, ул. Кривоусова, д. 48,  всего
в том числе:   </t>
  </si>
  <si>
    <t>Мероприятие 18.
Реконструкция здания муниципального автономного общеобразовательного учреждения «Средняя общеобразовательная школа № 16», расположенного по ул. Жданова, д. 23 в пос. Красном, всего 
в том числе:   </t>
  </si>
  <si>
    <t>Мероприятие 20.
Реконструкция здания муниципального автономного общеобразовательного учреждения «Средняя общеобразовательная школа № 24», расположенного по ул. Школьников, д. 4 в пос. Кедровое, всего
в том числе:</t>
  </si>
  <si>
    <t>Мероприятие 23.
Проектирование и капитальный ремонт муниципального автономного общеобразовательного учреждения «Средняя общеобразовательная школа № 33 с углубленным изучением отдельных предметов», всего
в том числе:</t>
  </si>
  <si>
    <t>Мероприятие 26.
Проектирование и строительство объектов на территории муниципального автономного учреждения «Загородный оздоровительный лагерь «Медная горка», всего
в том числе:</t>
  </si>
  <si>
    <t>Мероприятие 27.
Проектирование и строительство объектов на территории муниципального автономного учреждения «Загородный оздоровительный лагерь «Ягодное», всего 
в том числе: </t>
  </si>
  <si>
    <t>Направление 3 «Развитие физической культуры и спорта»</t>
  </si>
  <si>
    <t>Всего по направлению 3 
«Развитие физической культуры и спорта»
в том числе: </t>
  </si>
  <si>
    <t>Мероприятие 29.
Строительство физкультурно-оздоровительного комплекса в пос. Исеть, всего
в том числе: </t>
  </si>
  <si>
    <t>Мероприятие 30.
Строительство второй очереди спортивного комплекса с лыжероллерной трассой на территории в г. Верхняя Пышма, всего 
в том числе: </t>
  </si>
  <si>
    <t>Мероприятие 33.
Проектирование и строительство спортивного комплекса с плавательным бассейном в г. Верхняя Пышма, всего
в том числе:</t>
  </si>
  <si>
    <t>Направление 4 «Развитие здравоохранения»</t>
  </si>
  <si>
    <t>Всего по направлению 4 
«Развитие здравоохранения»
в том числе: </t>
  </si>
  <si>
    <t>Мероприятие 35.
Установка фельдшерско-акушерского пункта в пос. Сагра, всего
в том числе: </t>
  </si>
  <si>
    <r>
      <rPr>
        <sz val="12"/>
        <rFont val="Liberation Serif"/>
        <family val="1"/>
        <charset val="204"/>
      </rPr>
      <t xml:space="preserve">Мероприятие 36.
</t>
    </r>
    <r>
      <rPr>
        <sz val="12"/>
        <rFont val="Liberation Serif"/>
        <family val="1"/>
        <charset val="204"/>
      </rPr>
      <t>Реконструкция</t>
    </r>
    <r>
      <rPr>
        <sz val="12"/>
        <color indexed="2"/>
        <rFont val="Liberation Serif"/>
        <family val="1"/>
        <charset val="204"/>
      </rPr>
      <t xml:space="preserve"> </t>
    </r>
    <r>
      <rPr>
        <sz val="12"/>
        <rFont val="Liberation Serif"/>
        <family val="1"/>
        <charset val="204"/>
      </rPr>
      <t>терапевтического корпуса ГАУЗ СО «Верхнепышминская центральная городская больница им. П.Д. Бородина», всего
 в том числе:</t>
    </r>
  </si>
  <si>
    <t>Направление 5 «Развитие культуры»</t>
  </si>
  <si>
    <t>Всего по направлению 5 
«Развитие культуры»
в том числе: </t>
  </si>
  <si>
    <t>Мероприятие 38.
Строительство здания клуба - библиотеки по ул. Классона, д. 1 в пос. Кедровое, всего
в том числе:</t>
  </si>
  <si>
    <t>Мероприятие 39.
Проектирование и реконструкция клуба
в пос. Исеть, всего
в том числе:</t>
  </si>
  <si>
    <t xml:space="preserve">Направление 6 «Развитие жилищно-коммунального хозяйства»
</t>
  </si>
  <si>
    <t>Всего по направлению 6 
«Развитие жилищно-коммунального хозяйства»
в том числе: </t>
  </si>
  <si>
    <t>Мероприятие 42.
Проектирование и строительство распределительных газовых сетей по 
ул. Ленина в пос. Исеть, всего
в том числе:   </t>
  </si>
  <si>
    <t>областной бюджет         </t>
  </si>
  <si>
    <t>местный бюджет         </t>
  </si>
  <si>
    <t>внебюджетные источники   </t>
  </si>
  <si>
    <t>Мероприятие 43.
Проектирование и строительство газовой блочной котельной, расположенной по 
ул. Лесной в с. Мостовское, всего
в том числе:   </t>
  </si>
  <si>
    <t>Мероприятие 44.
Проектирование и реконструкция котельной Храма Успения Пресвятой Богородицы, всего
в том числе:</t>
  </si>
  <si>
    <t>Мероприятие 45.
Капитальный ремонт тепловых сетей городского округа Верхняя Пышма, всего
в том числе:</t>
  </si>
  <si>
    <t>Мероприятие 47.
Проектирование и реконструкция насосной станции IV подъем, расположенной по адресу: Свердловская область, г. Верхняя Пышма, ул. Петрова, д. 35, всего
в том числе:  </t>
  </si>
  <si>
    <t>федеральный бюджет         </t>
  </si>
  <si>
    <t>Мероприятие 49.
Проектирование и строительство кольцевого водопровода со станцией водоподготовки питьевой воды с накопительными резервуарами (насосная станция II подъема) в пос. Красном, всего
в том числе:</t>
  </si>
  <si>
    <t>Мероприятие 50.
Строительство канализационной насосной станции на канализационном коллекторе 
в пос. Санаторный, всего 
в том числе:   </t>
  </si>
  <si>
    <t>Мероприятие 52.
Проектирование и строительство очистных сооружений дождевой канализации в районе улиц Александра Козицына, Октябрьской, Орджоникидзе, проспекта Успенского 
в г. Верхняя Пышма, всего
в том числе:</t>
  </si>
  <si>
    <t>федеральный бюджет       </t>
  </si>
  <si>
    <t>Мероприятие 54.
Реконструкция сети уличного освещения по ул. Петрова в г. Верхняя Пышма, всего
в том числе:   </t>
  </si>
  <si>
    <t>Мероприятие 55.
Проектирование и строительство оздоровительного центра (банного комплекса) по ул. Классона в пос. Кедровом, всего
в том числе:</t>
  </si>
  <si>
    <t xml:space="preserve">Направление 7 «Обеспечение охраны окружающей среды»
</t>
  </si>
  <si>
    <t>Всего по направлению 7
«Обеспечение охраны окружающей среды»
в том числе:</t>
  </si>
  <si>
    <t>Мероприятие 56.
Рекультивация поселковой свалки 
в пос. Исеть, всего
в том числе:</t>
  </si>
  <si>
    <t>Мероприятие 57.
Рекультивация полигона в пос. Красном, всего
в том числе:   </t>
  </si>
  <si>
    <t>Направление 8 «Развитие городской среды»</t>
  </si>
  <si>
    <t>Всего по направлению 8
«Развитие городской среды»
в том числе:</t>
  </si>
  <si>
    <t>Мероприятие 58.
Проектирование и комплексное благоустройство общественной территории «Бульвар по проспекту Успенскому в 
г. Верхняя Пышма (1 очередь). ГорСАД», всего
в том числе:</t>
  </si>
  <si>
    <t>Мероприятие 62.
Проектирование и комплексное благоустройство общественной территории «Парк культуры и отдыха в пос. Красный», всего 
в том числе:</t>
  </si>
  <si>
    <t>Направление 9 «Развитие транспортной инфраструктуры»</t>
  </si>
  <si>
    <t>Всего по направлению 9 
«Развитие транспортной инфраструктуры»
в том числе: </t>
  </si>
  <si>
    <t>Мероприятие 64.
Реконструкция автомобильной дороги по 
ул. 40 лет Октября в г. Верхняя Пышма, всего
в том числе:  </t>
  </si>
  <si>
    <t>Мероприятие 65.
Реконструкция автомобильной дороги 
ул. Александра Козицына в г. Верхняя Пышма, всего
в том числе:  </t>
  </si>
  <si>
    <t>Мероприятие 66.
Строительство плоскостной стоянки и реконструкция автомобильной дороги 
по ул. Чкалова в г. Верхняя Пышма, всего
в том числе:</t>
  </si>
  <si>
    <t>Мероприятие 68.
Реконструкция автомобильной дороги по 
ул. Обогатителей в г. Верхняя Пышма, всего
в том числе:</t>
  </si>
  <si>
    <t>Мероприятие 69.
Проектирование и реконструкция 
ул. Парковой в г. Верхняя Пышма, всего
в том числе:</t>
  </si>
  <si>
    <t>Мероприятие 70.
Проектирование и реконструкция автомобильной дороги по ул. Юбилейной 
в г. Верхняя Пышма, всего
в том числе:</t>
  </si>
  <si>
    <t>Мероприятие 71.
Проектирование и строительство автомобильной дороги по ул. Сапожникова 
в г. Верхняя Пышма, всего
в том числе:  </t>
  </si>
  <si>
    <t>областной бюджет     </t>
  </si>
  <si>
    <t>Мероприятие 72.
Проектирование и строительство автомобильной дороги по ул. Тыжнова 
в г. Верхняя Пышма, всего
в том числе:</t>
  </si>
  <si>
    <t>Мероприятие 73.
Проектирование и строительство автомобильной дороги «Проезд индустриальный» к объекту «Логопарк Верхняя Пышма» (I этап), всего
в том числе:</t>
  </si>
  <si>
    <t>Мероприятие 74.
Проектирование и реконструкция  автомобильной дороги «Проезд индустриальный» к объекту «Логопарк Верхняя Пышма» (II этап), всего
в том числе:</t>
  </si>
  <si>
    <t>Мероприятие 79.
Проектирование и реконструкция переулка Ясного в г. Верхняя Пышма, всего
в том числе:</t>
  </si>
  <si>
    <t>Мероприятие 85.
Проектирование и строительство объездной автомобильной дороги из с. Балтым на Старотагильский тракт, всего
в том числе:  </t>
  </si>
  <si>
    <t>Мероприятие 89.
Проектирование и строительство трамвайной линии в г. Верхняя Пышма (2 этап), всего
в том числе:</t>
  </si>
  <si>
    <t>Мероприятие 90.
Строительство многоуровневого паркинга с нежилыми помещениями по ул. Кривоусова в г. Верхняя Пышма, всего 
в том числе:</t>
  </si>
  <si>
    <t>Направление 10 «Развитие потребительского рынка»</t>
  </si>
  <si>
    <t>Всего по направлению 10 
«Развитие потребительского рынка»
в том числе: </t>
  </si>
  <si>
    <t>Мероприятие 91.
Строительство и ввод в эксплуатацию объектов потребительского рынка, всего
в том числе:    </t>
  </si>
  <si>
    <t>Направление 11 «Развитие промышленности и предпринимательства»</t>
  </si>
  <si>
    <t>Всего по направлению 11 
«Развитие промышленности и предпринимательства»
в том числе: </t>
  </si>
  <si>
    <t>Мероприятие 94.
Реконструкция лигатурного производства АО «Уралредмет», всего
в том числе:  </t>
  </si>
  <si>
    <t>Мероприятие 95.
Модернизация и расширение завода по производству металлических конструкций для дорожного строительства и энергетики ООО «Форматек», всего
в том числе:</t>
  </si>
  <si>
    <t>Мероприятие 96.
Поддержка и развитие субъектов малого и среднего предпринимательства в городском округе Верхняя Пышма, всего
в том числе:  </t>
  </si>
  <si>
    <t xml:space="preserve"> </t>
  </si>
  <si>
    <t>Мероприятие исполнено. 
Осуществлена замена опор уличного освещения в количестве 39 штук</t>
  </si>
  <si>
    <t xml:space="preserve">Мероприятие исполнено.
Объект введен в эксплуатацию в августе 2024 года
</t>
  </si>
  <si>
    <t>Мероприятие исполнено.
Принято решение об изменении вида работ. Осуществлена планировка территории, уборка строительного мусора и демонтажные работы</t>
  </si>
  <si>
    <t>Мероприятие 48.
Капитальный ремонт водовода от скважин Шумского водозабора до камеры переключения водоподготовка, расположенного по ул. Балтымская, д. 2а в г. Верхняя Пышма, всего
в том числе:</t>
  </si>
  <si>
    <t>Мероприятие 51.
Проектирование и строительство канализационной насосной станции в районе перекрестка ул. Лесная - Феофанова для канализования домов индивидуальной жилой застройки, расположенных на улицах Боровая, Циолковского, Лесная, Сосновая, Некрасова, Жуковского, Малышева, Цветочная, Тепличная, Парковая в г. Верхняя Пышма, всего                         
в том числе:</t>
  </si>
  <si>
    <t>Мероприятие 53.
Проектирование, реконструкция и расширение очистных сооружений канализации г. Верхняя Пышма. Очистные сооружения хозяйственно-бытовых стоков производительностью 40 000 куб. м/сутки (2 очередь), всего
в том числе:</t>
  </si>
  <si>
    <t>Мероприятие 59.
Проектирование и комплексное  благоустройство общественной территории «Бульвар по проспекту Успенскому в г. Верхняя Пышма (2 очередь), Яблоневый сад», всего 
в том числе:</t>
  </si>
  <si>
    <t>Мероприятие 75.
Проектирование и реконструкция автомобильной дороги по ул. Свердлова в г. Верхняя Пышма, всего 
в том числе:   </t>
  </si>
  <si>
    <t>Мероприятие 76.
Проектирование и реконструкция автомобильной дороги по ул. Зеленая в г. Верхняя Пышма, всего 
в том числе:  </t>
  </si>
  <si>
    <t>Мероприятие 81.
Проектирование и строительство автомобильной дороги по ул. Волоскова в г. Верхняя Пышма, всего
в том числе:  </t>
  </si>
  <si>
    <t>Мероприятие 86.
Проектирование и строительство автомобильной дороги по ул. 8 Марта в пос. Красный, всего
в том числе:</t>
  </si>
  <si>
    <t>Мероприятие 88.
Проектирование и реконструкция моста через 
р. Исеть в пос. Гать, всего
в том числе:</t>
  </si>
  <si>
    <t>-</t>
  </si>
  <si>
    <t xml:space="preserve">Мероприятие исполнено.
Объект введен в эксплуатацию в июле 2024 года
</t>
  </si>
  <si>
    <t xml:space="preserve">Мероприятие исполнено.
Работы по комплексному благоустройству объекта завершены
</t>
  </si>
  <si>
    <t>Мероприятие исполнено.
Объект введен в эксплуатацию в ноябре 2024 года</t>
  </si>
  <si>
    <t>Мероприятие исполнено.
Объект введен в эксплуатацию в декабре 2024 года</t>
  </si>
  <si>
    <t xml:space="preserve">Мероприятие исполнено.
В 2024 году введены в эксплуатацию
9 многоквартирных жилых домов общей жилой площадью 66,292 тыс. кв. м. 
</t>
  </si>
  <si>
    <t>Мероприятие исполнено.
В 2024 году заключены контракты на приобретение 8 жилых помещений, произведена частичная оплата. Полная оплата за жилые помещения будет произведена в последующие периоды.
Также в 2024 году после регистрации права собственности произведена оплата за приобретение 6 жилых помещений по контрактам, заключенным в 2023 году</t>
  </si>
  <si>
    <t xml:space="preserve">Мероприятие исполнено.
В 2024 году 7 молодых семей получили свидетельства о праве на получение социальной выплаты на приобретение (строительство) жилого помещения </t>
  </si>
  <si>
    <t xml:space="preserve">Мероприятие не исполнено.
Осуществляется разработка проектно-сметной документации, срок завершения работ перенесен на 2025 год     </t>
  </si>
  <si>
    <t>Мероприятие исполнено.
Реализация объекта осуществляется согласно заключенному муниципальному контракту. Период строительства 2024 - 2026 годы</t>
  </si>
  <si>
    <t xml:space="preserve">Мероприятие не исполнено.
Муниципальный контракт на проектирование расторгнут в связи с невыполнением исполнителем условий муниципального контракта. Реализация мероприятия перенесена на более позний срок </t>
  </si>
  <si>
    <t>Мероприятие исполнено.
Реализация объекта осуществляется согласно заключенному муниципальному контракту. Период реконструкции 2024 - 2026 годы</t>
  </si>
  <si>
    <t>Мероприятие не исполнено.
Осуществляется разработка ПСД. Работы временно приостановлены в связи с размещением в здании МАОУ СОШ № 33 учеников МАОУ СОШ № 22 на период реконструкции учреждения в 2024 - 2026 годах</t>
  </si>
  <si>
    <t xml:space="preserve">Мероприятие не исполнено.
Муниципальный контракт на проектирование расторгнут в связи с вновь выявленным дополнительным объемом работ по технологическому присоединению к сетям
</t>
  </si>
  <si>
    <t>Мероприятие исполнено.
Выполнены работы по демонтажу и уборке строительного мусора с территории объекта. Ведется разработка предпроектных работ для разработки эскизного проекта</t>
  </si>
  <si>
    <t>Мероприятие исполнено.
Завершение строительства перенесено на 2025 год в связи с отсутствием подключения объекта к электроснабжению</t>
  </si>
  <si>
    <t>Мероприятие исполнено.
Строительство завершено. Ввод объекта в эксплуатацию перенесен на 2025 год</t>
  </si>
  <si>
    <t>Мероприятие исполнено.
Проектирование завершено. Запланирована и выполнена оплата  государственной экспертизы</t>
  </si>
  <si>
    <t>Мероприятие исполнено. 
Закуплено и узстановлено здание фельдшерско-акушерского пункта в пос. Сагра</t>
  </si>
  <si>
    <t>Мероприятие исполнено.
Осуществляются строительно-монтажные работы. Работы, запланированные в 2024 году, выполнены в полном объеме. Объект строительства является переходящим, срок завершения оабот и ввод в эксплуатацию - 2026 год</t>
  </si>
  <si>
    <t>Мероприятие не исполнено.
Заключен муниципальный контракт на проектирование. Завершение работ перенесено на 2025 год</t>
  </si>
  <si>
    <t>Мероприятие исполнено.
Заключен муниципальный контракт на строительство объекта. Срок завершения строительстваработ и ввода в эксплуатацию - 2025 год</t>
  </si>
  <si>
    <t>Мероприятие исполнено.
Заключен муниципальный контракт на проектирование. Произведена оплата за разработку ПСД. ПСД передана в Газпром Газораспределение-Екатеринбург для реализации мероприятия в рамках инвестиционной программы догазификации</t>
  </si>
  <si>
    <t>Мероприятие исполнено.
Произведена оплата за техническое присоединение к сетям. Реализация проекта перенесена на последующие периоды</t>
  </si>
  <si>
    <t xml:space="preserve">Мероприятие исполнено.
Заключен муниципальный контракт на  проектирование. Произведена частичная оплата по договору за техническое присоединение объекта к газовым сетям. ПИР и реконструкция объекта  планируется завершить в 2025 году
</t>
  </si>
  <si>
    <t>Мероприятие исполнено.
Выполнены работы по капитальному ремонту тепловых сетей в г. Верхняя Пышма и п. Кедровое. 
Работы планируется продолжить в 2025 году</t>
  </si>
  <si>
    <t>Мероприятие исполнено.
Проектирование завершено</t>
  </si>
  <si>
    <t>Мероприятие исполнено.
Заключен муниципальный контракт на капитальный ремонт водовода. 
Завершение работ перенесено на 2025 год</t>
  </si>
  <si>
    <t xml:space="preserve">Мероприятие исполнено частично.
Заключен муниципальный контракт на проектирование. Произведена оплата работ по оформлению технической документации
</t>
  </si>
  <si>
    <t>Мероприятие исполнено частично
.Заключен муниципальный контракт на строительство объекта. Завершение строительства перенесено на 2025 год</t>
  </si>
  <si>
    <t>Мероприятие исполнено частично.
Заключен муниципальный контракт на проектирование объекта. Ведутся работы по проектированию</t>
  </si>
  <si>
    <t>Мероприятие исполнено.
Заключен муниципальный контракт на проектирование. Ведутся работы по проектированию. Произведена оплата 1 этапа работ</t>
  </si>
  <si>
    <t xml:space="preserve">Мероприятие исполнено частично.
Ведутся работы по проектированию. Завершение разработки ПСД планируется в 2025 году </t>
  </si>
  <si>
    <t xml:space="preserve">Мероприятие исполнено.
Произведена оплата за геодезические изыскания по объекту. Выполнение мероприятия перенесено на последующие периоды в связи с необходимостью получения заключения об изменении вида работ
</t>
  </si>
  <si>
    <t xml:space="preserve">Мероприятие не исполнено.
Выполнение мероприятия перенесено на последующие периоды в связи с необходимостью внесения объекта в ГРОНВОС. Подготовлена заявка на софинансирование и реализацию мероприятия за счет средств ФБ и ОБ
</t>
  </si>
  <si>
    <t>Мероприятие исполнено.
Необходимый объем работ выполнен</t>
  </si>
  <si>
    <t>Мероприятие не исполнено.
Реализация мероприятия перенесена на последующие периоды</t>
  </si>
  <si>
    <t>Мероприятие исполнено.
Комплексное благоустройство объекта осуществляется согласно заключенному муниципальному контракту. Период реализации 2024 - 2025 годы</t>
  </si>
  <si>
    <t xml:space="preserve">Мероприятие исполнено.
Заключен муниципальный контракт на благоустройство территории (сектор III).
Завершение благоустройства перенесено на 2025 год
</t>
  </si>
  <si>
    <t>Мероприятие 61.
Проектирование и благоустройство территории в районе проспекту Успенский - ул. Октябрьская - ул. Ал. Козицына в г. Верхняя Пышма (III и IV этапы), всего
в том числе:</t>
  </si>
  <si>
    <t>Мероприятие 60.
Проектирование и комплексное  благоустройство общественной территории «Бульвар по проспекту Успенскому в г. Верхняя Пышма (3 очередь). ГорСАД: РЯБИНОВЫЕ ЗОРИ», всего
в том числе:</t>
  </si>
  <si>
    <t>Мероприятие 63.
Строительство участков улиц Машиностроителей, Гороховая и Зеленая (проектная) в границах района Северный г. Верхняя Пышма. Корректировка. 
(1 этап), всего
в том числе:</t>
  </si>
  <si>
    <t>Мероприятие исполнено.
Реконструкция объекта осуществляется согласно заключенному муниципальному контракту, период реализации 2024 - 2025 годы</t>
  </si>
  <si>
    <t>Мероприятие исполнено.
Осуществлен выкуп ЗУ и ОКС. Работы по выкупу планируется продолжить в 2025 году</t>
  </si>
  <si>
    <t xml:space="preserve">Мероприятие не исполнено.
Заключен муниципальный контракт на  проектирование. Осуществляется разработка ПСД, планируется продолжить в 2025 году
</t>
  </si>
  <si>
    <r>
      <t>Мероприятие не исполнено.
Заключен муниципальный контракт на проектирование.</t>
    </r>
    <r>
      <rPr>
        <sz val="12"/>
        <color rgb="FFFF0000"/>
        <rFont val="Liberation Serif"/>
        <family val="1"/>
        <charset val="204"/>
      </rPr>
      <t xml:space="preserve"> </t>
    </r>
    <r>
      <rPr>
        <sz val="12"/>
        <rFont val="Liberation Serif"/>
        <family val="1"/>
        <charset val="204"/>
      </rPr>
      <t xml:space="preserve">Осуществляется разработка ПСД, планируется продолжить в 2025 году
</t>
    </r>
  </si>
  <si>
    <t xml:space="preserve">Мероприятие исполнено частично.
Заключен муниципальный контракт на проектирование. Осуществляется разработка ПСД, планируется продолжить в 2025 году
</t>
  </si>
  <si>
    <t xml:space="preserve">Мероприятие не исполнено.
Заключен муниципальный контракт на проектирование. Осуществляется разработка ПСД, планируется продолжить в 2025 году
</t>
  </si>
  <si>
    <t>Мероприятие не исполнено.
Заключен муниципальный контракт на проектирование. Осуществляется разработка ПСД, планируется продолжить в 2025 году</t>
  </si>
  <si>
    <t>Мероприятие не исполнено.
Осуществляется разработка ПСД, планируется продолжить в 2025 году</t>
  </si>
  <si>
    <t xml:space="preserve">Мероприятие не исполнено.
Реализация мероприятия перенесена на последующие периоды
</t>
  </si>
  <si>
    <t>Мероприятие исполнено частично.
Заключен муниципальный контракт на проектирование. Осуществляется разработка ПСД, планируется продолжить в 2025 году</t>
  </si>
  <si>
    <t>Мероприятие не исполнено.
В настоящее время выполняются предпроектные работы, выбор и обоснования трассировки, также прорабатываются предварительные финансовые параметры и механизмы реализации проекта</t>
  </si>
  <si>
    <t xml:space="preserve">Мероприятие исполнено.
Реализация мероприятия перенесена на последующие периоды
</t>
  </si>
  <si>
    <t>Мероприятие исполнено.
В  2024 году открыто 85 объектов потребительского рынка: 43 -предприятия торговли, 23 - предприятия бытового обслуживания, 19 - предприятий общественного питания. В том числе  новое строительство - 43 объекта</t>
  </si>
  <si>
    <t>Мероприятие не исполнено.
Реализация инвестиционного проекта в 2024 году не осуществлялась (приостановка), перенесена на 2025 год</t>
  </si>
  <si>
    <t xml:space="preserve">Мероприятие исполнено.
Введено в эксплуатацию сооружение склада - 783,8 м. кв. с грузоподъёмным оборудованием.
Приобретена дополнительная полуавтоматическая линия по производству облегчённых элементов конструкций барьерных ограждений.
Реализация ряда инвестиционных проектов перенесена на последующие периоды
</t>
  </si>
  <si>
    <t>Мероприятие исполнено.
В соответствии с соглашением реализованы мероприятия по поддержке субъектов малого и среднего предпринимательства Верхнепышминским фондом поддержки малого и среднего предпринимательства</t>
  </si>
  <si>
    <t>Мероприятие исполнено частично.
Осуществляется разработка ПСД. Завершение проектирования планируется в 2025 году. Оплата будет произведена после прохождения государственной экспертизы</t>
  </si>
  <si>
    <t xml:space="preserve">Мероприятие исполнено.
Министерством строительства и развития инфраструктуры СО скорректированы плановые показатели областного бюджета. Неисполненный остаток средств областного бюджета планируется перенести Министерством на 2025 год для завершения расселения граждан. Остаток местного бюджета образовался в связи с незавершенными конкурсными процедурами
</t>
  </si>
  <si>
    <t>Мероприятие 15.
Реконструкция здания муниципального автономного общеобразовательного учреждения «Средняя общеобразовательное школа № 22 с углубленным изучением отдельных предметов», расположенного по адресу: Свердловская область, г. Верхняя Пышма, просп. Успенский, д. 49, всего
в том числе:</t>
  </si>
  <si>
    <t>Мероприятие исполнено.
Работы, запланированные в 2024 году, выполнены в полном объеме. Реализация объекта осуществляется согласно заключенному муниципальному контракту. Период строительства 2024 - 2027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</si>
</sst>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>
    <font>
      <sz val="10"/>
      <color theme="1"/>
      <name val="Liberation Sans"/>
    </font>
    <font>
      <sz val="10"/>
      <color theme="1"/>
      <name val="Liberation Sans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sz val="10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indexed="2"/>
      <name val="Liberation Serif"/>
      <family val="1"/>
      <charset val="204"/>
    </font>
    <font>
      <sz val="12"/>
      <color indexed="64"/>
      <name val="Liberation Serif"/>
      <family val="1"/>
      <charset val="204"/>
    </font>
    <font>
      <sz val="12"/>
      <color rgb="FFFF0000"/>
      <name val="Liberation Serif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5" tint="0.59999389629810485"/>
      </patternFill>
    </fill>
    <fill>
      <patternFill patternType="solid">
        <fgColor theme="0"/>
        <bgColor indexed="5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3" fillId="2" borderId="7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center" vertical="top" wrapText="1"/>
    </xf>
    <xf numFmtId="0" fontId="3" fillId="2" borderId="7" xfId="0" applyFont="1" applyFill="1" applyBorder="1" applyAlignment="1">
      <alignment horizontal="left" vertical="top" wrapText="1"/>
    </xf>
    <xf numFmtId="4" fontId="3" fillId="2" borderId="7" xfId="0" applyNumberFormat="1" applyFont="1" applyFill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top" wrapText="1"/>
    </xf>
    <xf numFmtId="2" fontId="3" fillId="2" borderId="7" xfId="0" applyNumberFormat="1" applyFont="1" applyFill="1" applyBorder="1" applyAlignment="1">
      <alignment horizontal="center" vertical="top" wrapText="1"/>
    </xf>
    <xf numFmtId="164" fontId="3" fillId="2" borderId="7" xfId="0" applyNumberFormat="1" applyFont="1" applyFill="1" applyBorder="1" applyAlignment="1">
      <alignment horizontal="center" vertical="top" wrapText="1"/>
    </xf>
    <xf numFmtId="0" fontId="3" fillId="2" borderId="11" xfId="1" applyFont="1" applyFill="1" applyBorder="1" applyAlignment="1">
      <alignment horizontal="left" vertical="top" wrapText="1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0" fontId="0" fillId="0" borderId="11" xfId="0" applyBorder="1"/>
    <xf numFmtId="0" fontId="4" fillId="2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0" borderId="7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vertical="top" wrapText="1"/>
    </xf>
    <xf numFmtId="2" fontId="3" fillId="2" borderId="10" xfId="0" applyNumberFormat="1" applyFont="1" applyFill="1" applyBorder="1" applyAlignment="1">
      <alignment horizontal="center" vertical="top" wrapText="1"/>
    </xf>
    <xf numFmtId="164" fontId="3" fillId="2" borderId="10" xfId="0" applyNumberFormat="1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left" vertical="top" wrapText="1"/>
    </xf>
    <xf numFmtId="4" fontId="3" fillId="2" borderId="7" xfId="0" applyNumberFormat="1" applyFont="1" applyFill="1" applyBorder="1" applyAlignment="1">
      <alignment horizontal="center" wrapText="1"/>
    </xf>
    <xf numFmtId="0" fontId="3" fillId="0" borderId="6" xfId="0" applyFont="1" applyBorder="1" applyAlignment="1">
      <alignment vertical="top" wrapText="1"/>
    </xf>
    <xf numFmtId="165" fontId="3" fillId="2" borderId="7" xfId="0" applyNumberFormat="1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left" vertical="top" wrapText="1"/>
    </xf>
    <xf numFmtId="4" fontId="3" fillId="2" borderId="10" xfId="0" applyNumberFormat="1" applyFont="1" applyFill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 vertical="top" wrapText="1"/>
    </xf>
    <xf numFmtId="0" fontId="3" fillId="4" borderId="6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center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top" wrapText="1"/>
    </xf>
    <xf numFmtId="164" fontId="3" fillId="3" borderId="7" xfId="0" applyNumberFormat="1" applyFont="1" applyFill="1" applyBorder="1" applyAlignment="1">
      <alignment horizontal="center" vertical="top" wrapText="1"/>
    </xf>
    <xf numFmtId="165" fontId="3" fillId="3" borderId="7" xfId="0" applyNumberFormat="1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4" fontId="3" fillId="7" borderId="7" xfId="0" applyNumberFormat="1" applyFont="1" applyFill="1" applyBorder="1" applyAlignment="1">
      <alignment horizontal="center" vertical="top" wrapText="1"/>
    </xf>
    <xf numFmtId="164" fontId="3" fillId="7" borderId="7" xfId="0" applyNumberFormat="1" applyFont="1" applyFill="1" applyBorder="1" applyAlignment="1">
      <alignment horizontal="center" vertical="top" wrapText="1"/>
    </xf>
    <xf numFmtId="0" fontId="3" fillId="7" borderId="7" xfId="0" applyFont="1" applyFill="1" applyBorder="1" applyAlignment="1">
      <alignment horizontal="left" vertical="top" wrapText="1"/>
    </xf>
    <xf numFmtId="164" fontId="3" fillId="4" borderId="7" xfId="0" applyNumberFormat="1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top" wrapText="1"/>
    </xf>
    <xf numFmtId="164" fontId="3" fillId="2" borderId="7" xfId="0" applyNumberFormat="1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left" vertical="top" wrapText="1"/>
    </xf>
    <xf numFmtId="165" fontId="3" fillId="0" borderId="7" xfId="0" applyNumberFormat="1" applyFont="1" applyBorder="1" applyAlignment="1">
      <alignment horizontal="center" vertical="top" wrapText="1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 wrapText="1"/>
    </xf>
    <xf numFmtId="165" fontId="3" fillId="7" borderId="7" xfId="0" applyNumberFormat="1" applyFont="1" applyFill="1" applyBorder="1" applyAlignment="1">
      <alignment horizontal="center" vertical="top" wrapText="1"/>
    </xf>
    <xf numFmtId="165" fontId="3" fillId="2" borderId="10" xfId="0" applyNumberFormat="1" applyFont="1" applyFill="1" applyBorder="1" applyAlignment="1">
      <alignment horizontal="center" vertical="top" wrapText="1"/>
    </xf>
    <xf numFmtId="164" fontId="3" fillId="6" borderId="7" xfId="0" applyNumberFormat="1" applyFont="1" applyFill="1" applyBorder="1" applyAlignment="1">
      <alignment horizontal="center" vertical="top" wrapText="1"/>
    </xf>
    <xf numFmtId="165" fontId="3" fillId="0" borderId="10" xfId="0" applyNumberFormat="1" applyFont="1" applyBorder="1" applyAlignment="1">
      <alignment horizontal="center" vertical="top" wrapText="1"/>
    </xf>
    <xf numFmtId="165" fontId="3" fillId="4" borderId="7" xfId="0" applyNumberFormat="1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2" fillId="7" borderId="9" xfId="0" applyFont="1" applyFill="1" applyBorder="1" applyAlignment="1">
      <alignment horizontal="center" vertical="top" wrapText="1"/>
    </xf>
    <xf numFmtId="0" fontId="2" fillId="7" borderId="10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7"/>
  <sheetViews>
    <sheetView tabSelected="1" view="pageBreakPreview" zoomScaleNormal="100" zoomScaleSheetLayoutView="100" workbookViewId="0">
      <pane ySplit="3" topLeftCell="A4" activePane="bottomLeft" state="frozen"/>
      <selection activeCell="E441" sqref="E441"/>
      <selection pane="bottomLeft" activeCell="A5" sqref="A5:A477"/>
    </sheetView>
  </sheetViews>
  <sheetFormatPr defaultColWidth="10.42578125" defaultRowHeight="12.75"/>
  <cols>
    <col min="1" max="1" width="8.140625" customWidth="1"/>
    <col min="2" max="2" width="52.42578125" customWidth="1"/>
    <col min="3" max="3" width="18.140625" customWidth="1"/>
    <col min="4" max="4" width="16.7109375" customWidth="1"/>
    <col min="5" max="5" width="13.140625" customWidth="1"/>
    <col min="6" max="6" width="50.7109375" customWidth="1"/>
    <col min="7" max="7" width="0.140625" customWidth="1"/>
    <col min="8" max="8" width="10.42578125" hidden="1" customWidth="1"/>
  </cols>
  <sheetData>
    <row r="1" spans="1:6" ht="59.25" customHeight="1">
      <c r="A1" s="66" t="s">
        <v>0</v>
      </c>
      <c r="B1" s="66"/>
      <c r="C1" s="66"/>
      <c r="D1" s="66"/>
      <c r="E1" s="66"/>
      <c r="F1" s="66"/>
    </row>
    <row r="2" spans="1:6" ht="28.5" customHeight="1">
      <c r="A2" s="67" t="s">
        <v>1</v>
      </c>
      <c r="B2" s="67" t="s">
        <v>2</v>
      </c>
      <c r="C2" s="69" t="s">
        <v>3</v>
      </c>
      <c r="D2" s="70"/>
      <c r="E2" s="71" t="s">
        <v>4</v>
      </c>
      <c r="F2" s="73" t="s">
        <v>5</v>
      </c>
    </row>
    <row r="3" spans="1:6" ht="15">
      <c r="A3" s="68"/>
      <c r="B3" s="68"/>
      <c r="C3" s="51" t="s">
        <v>6</v>
      </c>
      <c r="D3" s="14" t="s">
        <v>7</v>
      </c>
      <c r="E3" s="72"/>
      <c r="F3" s="74"/>
    </row>
    <row r="4" spans="1:6" ht="15">
      <c r="A4" s="52">
        <v>1</v>
      </c>
      <c r="B4" s="52">
        <v>2</v>
      </c>
      <c r="C4" s="52">
        <v>3</v>
      </c>
      <c r="D4" s="52">
        <v>4</v>
      </c>
      <c r="E4" s="52">
        <v>5</v>
      </c>
      <c r="F4" s="52">
        <v>6</v>
      </c>
    </row>
    <row r="5" spans="1:6" ht="30">
      <c r="A5" s="2">
        <v>1</v>
      </c>
      <c r="B5" s="4" t="s">
        <v>8</v>
      </c>
      <c r="C5" s="5">
        <f>C6+C7+C9+C10</f>
        <v>9272633.8999999985</v>
      </c>
      <c r="D5" s="56">
        <f>D6+D7+D9+D10</f>
        <v>10973852.211619999</v>
      </c>
      <c r="E5" s="53">
        <f>D5/C5*100</f>
        <v>118.34665673169735</v>
      </c>
      <c r="F5" s="3" t="s">
        <v>9</v>
      </c>
    </row>
    <row r="6" spans="1:6" ht="15">
      <c r="A6" s="2">
        <v>2</v>
      </c>
      <c r="B6" s="4" t="s">
        <v>10</v>
      </c>
      <c r="C6" s="56">
        <f t="shared" ref="C6:D10" si="0">C13+C56+C111+C136+C155+C174+C259+C278+C315+C442+C455</f>
        <v>7538.61</v>
      </c>
      <c r="D6" s="56">
        <f t="shared" si="0"/>
        <v>7537.74</v>
      </c>
      <c r="E6" s="53">
        <f>D6/C6*100</f>
        <v>99.98845941095243</v>
      </c>
      <c r="F6" s="3"/>
    </row>
    <row r="7" spans="1:6" ht="15">
      <c r="A7" s="2">
        <v>3</v>
      </c>
      <c r="B7" s="4" t="s">
        <v>11</v>
      </c>
      <c r="C7" s="56">
        <f t="shared" si="0"/>
        <v>2295147.39</v>
      </c>
      <c r="D7" s="56">
        <f t="shared" si="0"/>
        <v>2000530.23</v>
      </c>
      <c r="E7" s="53">
        <f t="shared" ref="E7:E17" si="1">D7/C7*100</f>
        <v>87.163475370529468</v>
      </c>
      <c r="F7" s="3" t="s">
        <v>9</v>
      </c>
    </row>
    <row r="8" spans="1:6" ht="15">
      <c r="A8" s="2">
        <v>4</v>
      </c>
      <c r="B8" s="4" t="s">
        <v>12</v>
      </c>
      <c r="C8" s="5">
        <f t="shared" si="0"/>
        <v>1066161.2</v>
      </c>
      <c r="D8" s="56">
        <f t="shared" si="0"/>
        <v>1088380.4099999999</v>
      </c>
      <c r="E8" s="53">
        <f t="shared" si="1"/>
        <v>102.08403851124952</v>
      </c>
      <c r="F8" s="3" t="s">
        <v>9</v>
      </c>
    </row>
    <row r="9" spans="1:6" ht="15">
      <c r="A9" s="2">
        <v>5</v>
      </c>
      <c r="B9" s="4" t="s">
        <v>13</v>
      </c>
      <c r="C9" s="5">
        <f t="shared" si="0"/>
        <v>2145714.1999999997</v>
      </c>
      <c r="D9" s="56">
        <f t="shared" si="0"/>
        <v>1602805.1429999999</v>
      </c>
      <c r="E9" s="53">
        <f t="shared" si="1"/>
        <v>74.697979022555757</v>
      </c>
      <c r="F9" s="3" t="s">
        <v>9</v>
      </c>
    </row>
    <row r="10" spans="1:6" ht="15">
      <c r="A10" s="2">
        <v>6</v>
      </c>
      <c r="B10" s="4" t="s">
        <v>14</v>
      </c>
      <c r="C10" s="5">
        <f t="shared" si="0"/>
        <v>4824233.7</v>
      </c>
      <c r="D10" s="56">
        <f t="shared" si="0"/>
        <v>7362979.0986200003</v>
      </c>
      <c r="E10" s="53">
        <f t="shared" si="1"/>
        <v>152.62484275212455</v>
      </c>
      <c r="F10" s="3" t="s">
        <v>9</v>
      </c>
    </row>
    <row r="11" spans="1:6" ht="15">
      <c r="A11" s="2">
        <v>7</v>
      </c>
      <c r="B11" s="64" t="s">
        <v>15</v>
      </c>
      <c r="C11" s="64"/>
      <c r="D11" s="64"/>
      <c r="E11" s="64"/>
      <c r="F11" s="65"/>
    </row>
    <row r="12" spans="1:6" ht="45">
      <c r="A12" s="2">
        <v>8</v>
      </c>
      <c r="B12" s="6" t="s">
        <v>16</v>
      </c>
      <c r="C12" s="5">
        <f>C13+C14+C16+C17</f>
        <v>4667440.5</v>
      </c>
      <c r="D12" s="56">
        <f>D13+D14+D16+D17</f>
        <v>7391771.1586199999</v>
      </c>
      <c r="E12" s="53">
        <f t="shared" si="1"/>
        <v>158.36883530963061</v>
      </c>
      <c r="F12" s="1" t="s">
        <v>9</v>
      </c>
    </row>
    <row r="13" spans="1:6" ht="15">
      <c r="A13" s="2">
        <v>9</v>
      </c>
      <c r="B13" s="6" t="s">
        <v>10</v>
      </c>
      <c r="C13" s="7">
        <v>1026.5</v>
      </c>
      <c r="D13" s="32">
        <f>D19+D25+D31+D43+D49+D37</f>
        <v>1025.74</v>
      </c>
      <c r="E13" s="53">
        <f t="shared" si="1"/>
        <v>99.92596200681929</v>
      </c>
      <c r="F13" s="1" t="s">
        <v>9</v>
      </c>
    </row>
    <row r="14" spans="1:6" ht="15">
      <c r="A14" s="2">
        <v>10</v>
      </c>
      <c r="B14" s="6" t="s">
        <v>11</v>
      </c>
      <c r="C14" s="7">
        <v>46603.1</v>
      </c>
      <c r="D14" s="32">
        <f>D20+D26+D32+D44+D50+D38</f>
        <v>21102.560000000001</v>
      </c>
      <c r="E14" s="53">
        <f t="shared" si="1"/>
        <v>45.281451233930795</v>
      </c>
      <c r="F14" s="1" t="s">
        <v>9</v>
      </c>
    </row>
    <row r="15" spans="1:6" ht="16.5" customHeight="1">
      <c r="A15" s="2">
        <v>11</v>
      </c>
      <c r="B15" s="6" t="s">
        <v>12</v>
      </c>
      <c r="C15" s="7">
        <v>46603.1</v>
      </c>
      <c r="D15" s="32">
        <f>D21+D27+D33+D45+D51+D39</f>
        <v>21102.560000000001</v>
      </c>
      <c r="E15" s="53">
        <f t="shared" si="1"/>
        <v>45.281451233930795</v>
      </c>
      <c r="F15" s="1" t="s">
        <v>9</v>
      </c>
    </row>
    <row r="16" spans="1:6" ht="15">
      <c r="A16" s="2">
        <v>12</v>
      </c>
      <c r="B16" s="6" t="s">
        <v>13</v>
      </c>
      <c r="C16" s="7">
        <v>272895.09999999998</v>
      </c>
      <c r="D16" s="32">
        <f>D22+D28+D34+D46+D52+D40</f>
        <v>169163.76</v>
      </c>
      <c r="E16" s="53">
        <f t="shared" si="1"/>
        <v>61.988566302582946</v>
      </c>
      <c r="F16" s="1" t="s">
        <v>9</v>
      </c>
    </row>
    <row r="17" spans="1:6" ht="15">
      <c r="A17" s="2">
        <v>13</v>
      </c>
      <c r="B17" s="6" t="s">
        <v>14</v>
      </c>
      <c r="C17" s="7">
        <v>4346915.8</v>
      </c>
      <c r="D17" s="32">
        <f>D23+D29+D35+D47+D53+D41</f>
        <v>7200479.0986200003</v>
      </c>
      <c r="E17" s="53">
        <f t="shared" si="1"/>
        <v>165.64569984585393</v>
      </c>
      <c r="F17" s="1" t="s">
        <v>9</v>
      </c>
    </row>
    <row r="18" spans="1:6" ht="75">
      <c r="A18" s="2">
        <v>14</v>
      </c>
      <c r="B18" s="6" t="s">
        <v>17</v>
      </c>
      <c r="C18" s="5">
        <v>4336915.8</v>
      </c>
      <c r="D18" s="45">
        <f>D23</f>
        <v>7175014.7286200002</v>
      </c>
      <c r="E18" s="8">
        <f>D18/C18*100</f>
        <v>165.44048949762873</v>
      </c>
      <c r="F18" s="6" t="s">
        <v>113</v>
      </c>
    </row>
    <row r="19" spans="1:6" ht="15">
      <c r="A19" s="2">
        <v>15</v>
      </c>
      <c r="B19" s="6" t="s">
        <v>10</v>
      </c>
      <c r="C19" s="9">
        <v>0</v>
      </c>
      <c r="D19" s="45">
        <v>0</v>
      </c>
      <c r="E19" s="10">
        <v>0</v>
      </c>
      <c r="F19" s="1" t="s">
        <v>9</v>
      </c>
    </row>
    <row r="20" spans="1:6" ht="15">
      <c r="A20" s="2">
        <v>16</v>
      </c>
      <c r="B20" s="6" t="s">
        <v>11</v>
      </c>
      <c r="C20" s="9">
        <v>0</v>
      </c>
      <c r="D20" s="45">
        <v>0</v>
      </c>
      <c r="E20" s="10">
        <v>0</v>
      </c>
      <c r="F20" s="1" t="s">
        <v>9</v>
      </c>
    </row>
    <row r="21" spans="1:6" ht="15">
      <c r="A21" s="2">
        <v>17</v>
      </c>
      <c r="B21" s="6" t="s">
        <v>12</v>
      </c>
      <c r="C21" s="9">
        <v>0</v>
      </c>
      <c r="D21" s="45">
        <v>0</v>
      </c>
      <c r="E21" s="10">
        <v>0</v>
      </c>
      <c r="F21" s="1" t="s">
        <v>9</v>
      </c>
    </row>
    <row r="22" spans="1:6" ht="15">
      <c r="A22" s="2">
        <v>18</v>
      </c>
      <c r="B22" s="6" t="s">
        <v>13</v>
      </c>
      <c r="C22" s="9">
        <v>0</v>
      </c>
      <c r="D22" s="45">
        <v>0</v>
      </c>
      <c r="E22" s="10">
        <v>0</v>
      </c>
      <c r="F22" s="1" t="s">
        <v>9</v>
      </c>
    </row>
    <row r="23" spans="1:6" ht="15">
      <c r="A23" s="2">
        <v>19</v>
      </c>
      <c r="B23" s="6" t="s">
        <v>14</v>
      </c>
      <c r="C23" s="7">
        <v>4336915.8</v>
      </c>
      <c r="D23" s="45">
        <f>16083*95.03292+9585*107.57536+11782*107.87435+28842*115.95988</f>
        <v>7175014.7286200002</v>
      </c>
      <c r="E23" s="8">
        <f t="shared" ref="E23:E46" si="2">D23/C23*100</f>
        <v>165.44048949762873</v>
      </c>
      <c r="F23" s="1" t="s">
        <v>9</v>
      </c>
    </row>
    <row r="24" spans="1:6" ht="150">
      <c r="A24" s="2">
        <v>20</v>
      </c>
      <c r="B24" s="6" t="s">
        <v>18</v>
      </c>
      <c r="C24" s="5">
        <v>35083.599999999999</v>
      </c>
      <c r="D24" s="56">
        <f>D28</f>
        <v>34810</v>
      </c>
      <c r="E24" s="8">
        <f t="shared" si="2"/>
        <v>99.220148445427498</v>
      </c>
      <c r="F24" s="11" t="s">
        <v>114</v>
      </c>
    </row>
    <row r="25" spans="1:6" ht="15">
      <c r="A25" s="2">
        <v>21</v>
      </c>
      <c r="B25" s="6" t="s">
        <v>10</v>
      </c>
      <c r="C25" s="9">
        <v>0</v>
      </c>
      <c r="D25" s="32">
        <v>0</v>
      </c>
      <c r="E25" s="8">
        <v>0</v>
      </c>
      <c r="F25" s="1" t="s">
        <v>9</v>
      </c>
    </row>
    <row r="26" spans="1:6" ht="15">
      <c r="A26" s="2">
        <v>22</v>
      </c>
      <c r="B26" s="6" t="s">
        <v>11</v>
      </c>
      <c r="C26" s="9">
        <v>0</v>
      </c>
      <c r="D26" s="32">
        <v>0</v>
      </c>
      <c r="E26" s="8">
        <v>0</v>
      </c>
      <c r="F26" s="1" t="s">
        <v>9</v>
      </c>
    </row>
    <row r="27" spans="1:6" ht="15">
      <c r="A27" s="2">
        <v>23</v>
      </c>
      <c r="B27" s="6" t="s">
        <v>12</v>
      </c>
      <c r="C27" s="9">
        <v>0</v>
      </c>
      <c r="D27" s="32">
        <v>0</v>
      </c>
      <c r="E27" s="8">
        <v>0</v>
      </c>
      <c r="F27" s="1" t="s">
        <v>9</v>
      </c>
    </row>
    <row r="28" spans="1:6" ht="15">
      <c r="A28" s="2">
        <v>24</v>
      </c>
      <c r="B28" s="6" t="s">
        <v>13</v>
      </c>
      <c r="C28" s="12">
        <v>35083.599999999999</v>
      </c>
      <c r="D28" s="57">
        <v>34810</v>
      </c>
      <c r="E28" s="8">
        <f t="shared" si="2"/>
        <v>99.220148445427498</v>
      </c>
      <c r="F28" s="1" t="s">
        <v>9</v>
      </c>
    </row>
    <row r="29" spans="1:6" ht="15">
      <c r="A29" s="2">
        <v>25</v>
      </c>
      <c r="B29" s="6" t="s">
        <v>14</v>
      </c>
      <c r="C29" s="9">
        <v>0</v>
      </c>
      <c r="D29" s="32">
        <v>0</v>
      </c>
      <c r="E29" s="8">
        <v>0</v>
      </c>
      <c r="F29" s="1" t="s">
        <v>9</v>
      </c>
    </row>
    <row r="30" spans="1:6" ht="137.25" customHeight="1">
      <c r="A30" s="2">
        <v>26</v>
      </c>
      <c r="B30" s="6" t="s">
        <v>19</v>
      </c>
      <c r="C30" s="7">
        <v>242641.4</v>
      </c>
      <c r="D30" s="56">
        <f>SUM(D32+D34)</f>
        <v>140041.9</v>
      </c>
      <c r="E30" s="8">
        <f t="shared" si="2"/>
        <v>57.715583573124782</v>
      </c>
      <c r="F30" s="49" t="s">
        <v>167</v>
      </c>
    </row>
    <row r="31" spans="1:6" ht="15">
      <c r="A31" s="2">
        <v>27</v>
      </c>
      <c r="B31" s="6" t="s">
        <v>10</v>
      </c>
      <c r="C31" s="9">
        <v>0</v>
      </c>
      <c r="D31" s="32">
        <v>0</v>
      </c>
      <c r="E31" s="8">
        <v>0</v>
      </c>
      <c r="F31" s="1" t="s">
        <v>9</v>
      </c>
    </row>
    <row r="32" spans="1:6" ht="15">
      <c r="A32" s="2">
        <v>28</v>
      </c>
      <c r="B32" s="6" t="s">
        <v>11</v>
      </c>
      <c r="C32" s="13">
        <v>42625</v>
      </c>
      <c r="D32" s="58">
        <v>17127.2</v>
      </c>
      <c r="E32" s="8">
        <f t="shared" si="2"/>
        <v>40.181114369501472</v>
      </c>
      <c r="F32" s="14" t="s">
        <v>9</v>
      </c>
    </row>
    <row r="33" spans="1:6" ht="15">
      <c r="A33" s="2">
        <v>29</v>
      </c>
      <c r="B33" s="6" t="s">
        <v>12</v>
      </c>
      <c r="C33" s="7">
        <v>42625</v>
      </c>
      <c r="D33" s="32">
        <v>17127.2</v>
      </c>
      <c r="E33" s="15">
        <f t="shared" si="2"/>
        <v>40.181114369501472</v>
      </c>
      <c r="F33" s="16"/>
    </row>
    <row r="34" spans="1:6" ht="15">
      <c r="A34" s="2">
        <v>30</v>
      </c>
      <c r="B34" s="6" t="s">
        <v>13</v>
      </c>
      <c r="C34" s="7">
        <v>200016.4</v>
      </c>
      <c r="D34" s="32">
        <v>122914.7</v>
      </c>
      <c r="E34" s="8">
        <f t="shared" si="2"/>
        <v>61.452310910505339</v>
      </c>
      <c r="F34" s="17"/>
    </row>
    <row r="35" spans="1:6" ht="15">
      <c r="A35" s="2">
        <v>31</v>
      </c>
      <c r="B35" s="6" t="s">
        <v>14</v>
      </c>
      <c r="C35" s="9">
        <v>0</v>
      </c>
      <c r="D35" s="32">
        <v>0</v>
      </c>
      <c r="E35" s="8">
        <v>0</v>
      </c>
      <c r="F35" s="1" t="s">
        <v>9</v>
      </c>
    </row>
    <row r="36" spans="1:6" ht="75.75" customHeight="1">
      <c r="A36" s="2">
        <v>32</v>
      </c>
      <c r="B36" s="6" t="s">
        <v>20</v>
      </c>
      <c r="C36" s="5">
        <v>16451.599999999999</v>
      </c>
      <c r="D36" s="56">
        <f>D37+D38+D40+D41</f>
        <v>41904.53</v>
      </c>
      <c r="E36" s="8">
        <f t="shared" si="2"/>
        <v>254.71400957961538</v>
      </c>
      <c r="F36" s="6" t="s">
        <v>115</v>
      </c>
    </row>
    <row r="37" spans="1:6" ht="15">
      <c r="A37" s="2">
        <v>33</v>
      </c>
      <c r="B37" s="6" t="s">
        <v>10</v>
      </c>
      <c r="C37" s="7">
        <v>1026.5</v>
      </c>
      <c r="D37" s="32">
        <v>1025.74</v>
      </c>
      <c r="E37" s="8">
        <f t="shared" si="2"/>
        <v>99.92596200681929</v>
      </c>
      <c r="F37" s="1" t="s">
        <v>9</v>
      </c>
    </row>
    <row r="38" spans="1:6" ht="15">
      <c r="A38" s="2">
        <v>34</v>
      </c>
      <c r="B38" s="6" t="s">
        <v>11</v>
      </c>
      <c r="C38" s="7">
        <v>3978.1</v>
      </c>
      <c r="D38" s="32">
        <v>3975.36</v>
      </c>
      <c r="E38" s="8">
        <f t="shared" si="2"/>
        <v>99.931122897865819</v>
      </c>
      <c r="F38" s="1" t="s">
        <v>9</v>
      </c>
    </row>
    <row r="39" spans="1:6" ht="15">
      <c r="A39" s="2">
        <v>35</v>
      </c>
      <c r="B39" s="6" t="s">
        <v>12</v>
      </c>
      <c r="C39" s="7">
        <v>3978.1</v>
      </c>
      <c r="D39" s="32">
        <v>3975.36</v>
      </c>
      <c r="E39" s="8">
        <f t="shared" si="2"/>
        <v>99.931122897865819</v>
      </c>
      <c r="F39" s="1" t="s">
        <v>9</v>
      </c>
    </row>
    <row r="40" spans="1:6" ht="15">
      <c r="A40" s="2">
        <v>36</v>
      </c>
      <c r="B40" s="6" t="s">
        <v>13</v>
      </c>
      <c r="C40" s="7">
        <v>11447</v>
      </c>
      <c r="D40" s="32">
        <v>11439.06</v>
      </c>
      <c r="E40" s="8">
        <f t="shared" si="2"/>
        <v>99.930636848082472</v>
      </c>
      <c r="F40" s="1" t="s">
        <v>9</v>
      </c>
    </row>
    <row r="41" spans="1:6" ht="15">
      <c r="A41" s="2">
        <v>37</v>
      </c>
      <c r="B41" s="6" t="s">
        <v>14</v>
      </c>
      <c r="C41" s="9">
        <v>0</v>
      </c>
      <c r="D41" s="32">
        <v>25464.37</v>
      </c>
      <c r="E41" s="8" t="s">
        <v>108</v>
      </c>
      <c r="F41" s="1" t="s">
        <v>9</v>
      </c>
    </row>
    <row r="42" spans="1:6" ht="90" customHeight="1">
      <c r="A42" s="2">
        <v>38</v>
      </c>
      <c r="B42" s="18" t="s">
        <v>21</v>
      </c>
      <c r="C42" s="5">
        <v>26348.1</v>
      </c>
      <c r="D42" s="56">
        <v>0</v>
      </c>
      <c r="E42" s="8">
        <f t="shared" si="2"/>
        <v>0</v>
      </c>
      <c r="F42" s="20" t="s">
        <v>116</v>
      </c>
    </row>
    <row r="43" spans="1:6" ht="15">
      <c r="A43" s="2">
        <v>39</v>
      </c>
      <c r="B43" s="4" t="s">
        <v>10</v>
      </c>
      <c r="C43" s="19">
        <v>0</v>
      </c>
      <c r="D43" s="56">
        <v>0</v>
      </c>
      <c r="E43" s="8">
        <v>0</v>
      </c>
      <c r="F43" s="3" t="s">
        <v>9</v>
      </c>
    </row>
    <row r="44" spans="1:6" ht="15">
      <c r="A44" s="2">
        <v>40</v>
      </c>
      <c r="B44" s="4" t="s">
        <v>11</v>
      </c>
      <c r="C44" s="19">
        <v>0</v>
      </c>
      <c r="D44" s="56">
        <v>0</v>
      </c>
      <c r="E44" s="8">
        <v>0</v>
      </c>
      <c r="F44" s="3" t="s">
        <v>9</v>
      </c>
    </row>
    <row r="45" spans="1:6" ht="15">
      <c r="A45" s="2">
        <v>41</v>
      </c>
      <c r="B45" s="4" t="s">
        <v>12</v>
      </c>
      <c r="C45" s="19">
        <v>0</v>
      </c>
      <c r="D45" s="56">
        <v>0</v>
      </c>
      <c r="E45" s="8">
        <v>0</v>
      </c>
      <c r="F45" s="3" t="s">
        <v>9</v>
      </c>
    </row>
    <row r="46" spans="1:6" ht="15">
      <c r="A46" s="2">
        <v>42</v>
      </c>
      <c r="B46" s="4" t="s">
        <v>13</v>
      </c>
      <c r="C46" s="5">
        <v>26348.1</v>
      </c>
      <c r="D46" s="56">
        <v>0</v>
      </c>
      <c r="E46" s="8">
        <f t="shared" si="2"/>
        <v>0</v>
      </c>
      <c r="F46" s="3" t="s">
        <v>9</v>
      </c>
    </row>
    <row r="47" spans="1:6" ht="15">
      <c r="A47" s="2">
        <v>43</v>
      </c>
      <c r="B47" s="6" t="s">
        <v>14</v>
      </c>
      <c r="C47" s="19">
        <v>0</v>
      </c>
      <c r="D47" s="56">
        <v>0</v>
      </c>
      <c r="E47" s="8">
        <v>0</v>
      </c>
      <c r="F47" s="3" t="s">
        <v>9</v>
      </c>
    </row>
    <row r="48" spans="1:6" ht="76.5" customHeight="1">
      <c r="A48" s="2">
        <v>44</v>
      </c>
      <c r="B48" s="6" t="s">
        <v>22</v>
      </c>
      <c r="C48" s="5">
        <v>10000</v>
      </c>
      <c r="D48" s="63">
        <f>D53</f>
        <v>0</v>
      </c>
      <c r="E48" s="8">
        <v>0</v>
      </c>
      <c r="F48" s="49" t="s">
        <v>166</v>
      </c>
    </row>
    <row r="49" spans="1:6" ht="15">
      <c r="A49" s="2">
        <v>45</v>
      </c>
      <c r="B49" s="6" t="s">
        <v>10</v>
      </c>
      <c r="C49" s="19">
        <v>0</v>
      </c>
      <c r="D49" s="59">
        <v>0</v>
      </c>
      <c r="E49" s="8">
        <v>0</v>
      </c>
      <c r="F49" s="3" t="s">
        <v>9</v>
      </c>
    </row>
    <row r="50" spans="1:6" ht="15">
      <c r="A50" s="2">
        <v>46</v>
      </c>
      <c r="B50" s="6" t="s">
        <v>11</v>
      </c>
      <c r="C50" s="19">
        <v>0</v>
      </c>
      <c r="D50" s="59">
        <v>0</v>
      </c>
      <c r="E50" s="8">
        <v>0</v>
      </c>
      <c r="F50" s="3" t="s">
        <v>9</v>
      </c>
    </row>
    <row r="51" spans="1:6" ht="15">
      <c r="A51" s="2">
        <v>47</v>
      </c>
      <c r="B51" s="6" t="s">
        <v>12</v>
      </c>
      <c r="C51" s="19">
        <v>0</v>
      </c>
      <c r="D51" s="59">
        <v>0</v>
      </c>
      <c r="E51" s="8">
        <v>0</v>
      </c>
      <c r="F51" s="3" t="s">
        <v>9</v>
      </c>
    </row>
    <row r="52" spans="1:6" ht="15">
      <c r="A52" s="2">
        <v>48</v>
      </c>
      <c r="B52" s="6" t="s">
        <v>13</v>
      </c>
      <c r="C52" s="19">
        <v>0</v>
      </c>
      <c r="D52" s="59">
        <v>0</v>
      </c>
      <c r="E52" s="8">
        <v>0</v>
      </c>
      <c r="F52" s="3" t="s">
        <v>9</v>
      </c>
    </row>
    <row r="53" spans="1:6" ht="15">
      <c r="A53" s="2">
        <v>49</v>
      </c>
      <c r="B53" s="6" t="s">
        <v>14</v>
      </c>
      <c r="C53" s="5">
        <v>10000</v>
      </c>
      <c r="D53" s="63">
        <v>0</v>
      </c>
      <c r="E53" s="8">
        <v>0</v>
      </c>
      <c r="F53" s="3" t="s">
        <v>9</v>
      </c>
    </row>
    <row r="54" spans="1:6" ht="15">
      <c r="A54" s="2">
        <v>50</v>
      </c>
      <c r="B54" s="64" t="s">
        <v>23</v>
      </c>
      <c r="C54" s="64"/>
      <c r="D54" s="64"/>
      <c r="E54" s="64"/>
      <c r="F54" s="65"/>
    </row>
    <row r="55" spans="1:6" ht="45">
      <c r="A55" s="2">
        <v>51</v>
      </c>
      <c r="B55" s="6" t="s">
        <v>24</v>
      </c>
      <c r="C55" s="5">
        <v>1203645</v>
      </c>
      <c r="D55" s="56">
        <f>D56+D57+D59+D60</f>
        <v>1372221.0789999999</v>
      </c>
      <c r="E55" s="53">
        <f t="shared" ref="E55:E60" si="3">D55/C55*100</f>
        <v>114.0054649834461</v>
      </c>
      <c r="F55" s="1" t="s">
        <v>9</v>
      </c>
    </row>
    <row r="56" spans="1:6" ht="15">
      <c r="A56" s="2">
        <v>52</v>
      </c>
      <c r="B56" s="6" t="s">
        <v>10</v>
      </c>
      <c r="C56" s="9">
        <v>0</v>
      </c>
      <c r="D56" s="32">
        <f>D62+D74+D80+D86+D92+D98+D104</f>
        <v>0</v>
      </c>
      <c r="E56" s="53">
        <v>0</v>
      </c>
      <c r="F56" s="1" t="s">
        <v>9</v>
      </c>
    </row>
    <row r="57" spans="1:6" ht="15">
      <c r="A57" s="2">
        <v>53</v>
      </c>
      <c r="B57" s="6" t="s">
        <v>11</v>
      </c>
      <c r="C57" s="7">
        <v>810004.2</v>
      </c>
      <c r="D57" s="32">
        <f>D63+D75+D81+D87+D93+D99+D105+D69</f>
        <v>857723.95</v>
      </c>
      <c r="E57" s="53">
        <f t="shared" si="3"/>
        <v>105.89129661302992</v>
      </c>
      <c r="F57" s="1" t="s">
        <v>9</v>
      </c>
    </row>
    <row r="58" spans="1:6" ht="15">
      <c r="A58" s="2">
        <v>54</v>
      </c>
      <c r="B58" s="6" t="s">
        <v>12</v>
      </c>
      <c r="C58" s="7">
        <v>810004.2</v>
      </c>
      <c r="D58" s="32">
        <f>D64+D76+D82+D88+D94+D100+D106+D70</f>
        <v>857723.95</v>
      </c>
      <c r="E58" s="53">
        <f t="shared" si="3"/>
        <v>105.89129661302992</v>
      </c>
      <c r="F58" s="1" t="s">
        <v>9</v>
      </c>
    </row>
    <row r="59" spans="1:6" ht="15">
      <c r="A59" s="2">
        <v>55</v>
      </c>
      <c r="B59" s="6" t="s">
        <v>13</v>
      </c>
      <c r="C59" s="7">
        <v>386140.8</v>
      </c>
      <c r="D59" s="32">
        <f>D65+D77+D83+D89+D95+D101+D107+D71</f>
        <v>514497.12900000002</v>
      </c>
      <c r="E59" s="53">
        <f t="shared" si="3"/>
        <v>133.24080982895359</v>
      </c>
      <c r="F59" s="1" t="s">
        <v>9</v>
      </c>
    </row>
    <row r="60" spans="1:6" ht="15">
      <c r="A60" s="2">
        <v>56</v>
      </c>
      <c r="B60" s="6" t="s">
        <v>14</v>
      </c>
      <c r="C60" s="7">
        <v>7500</v>
      </c>
      <c r="D60" s="32">
        <f>D66+D78+D84+D90+D96+D102+D108</f>
        <v>0</v>
      </c>
      <c r="E60" s="53">
        <f t="shared" si="3"/>
        <v>0</v>
      </c>
      <c r="F60" s="1" t="s">
        <v>9</v>
      </c>
    </row>
    <row r="61" spans="1:6" ht="135.75" customHeight="1">
      <c r="A61" s="2">
        <v>57</v>
      </c>
      <c r="B61" s="18" t="s">
        <v>25</v>
      </c>
      <c r="C61" s="5">
        <v>405016.5</v>
      </c>
      <c r="D61" s="56">
        <f>D63+D65</f>
        <v>405441.5</v>
      </c>
      <c r="E61" s="8">
        <v>100</v>
      </c>
      <c r="F61" s="6" t="s">
        <v>117</v>
      </c>
    </row>
    <row r="62" spans="1:6" ht="15">
      <c r="A62" s="2">
        <v>58</v>
      </c>
      <c r="B62" s="6" t="s">
        <v>10</v>
      </c>
      <c r="C62" s="7">
        <v>0</v>
      </c>
      <c r="D62" s="9">
        <v>0</v>
      </c>
      <c r="E62" s="10">
        <v>0</v>
      </c>
      <c r="F62" s="1" t="s">
        <v>9</v>
      </c>
    </row>
    <row r="63" spans="1:6" ht="15">
      <c r="A63" s="2">
        <v>59</v>
      </c>
      <c r="B63" s="6" t="s">
        <v>11</v>
      </c>
      <c r="C63" s="7">
        <v>283511.5</v>
      </c>
      <c r="D63" s="32">
        <v>283511.5</v>
      </c>
      <c r="E63" s="10">
        <v>100</v>
      </c>
      <c r="F63" s="1" t="s">
        <v>9</v>
      </c>
    </row>
    <row r="64" spans="1:6" ht="15" customHeight="1">
      <c r="A64" s="2">
        <v>60</v>
      </c>
      <c r="B64" s="6" t="s">
        <v>12</v>
      </c>
      <c r="C64" s="7">
        <v>283511.5</v>
      </c>
      <c r="D64" s="32">
        <v>283511.5</v>
      </c>
      <c r="E64" s="10">
        <v>100</v>
      </c>
      <c r="F64" s="1" t="s">
        <v>9</v>
      </c>
    </row>
    <row r="65" spans="1:6" ht="15">
      <c r="A65" s="2">
        <v>61</v>
      </c>
      <c r="B65" s="6" t="s">
        <v>13</v>
      </c>
      <c r="C65" s="7">
        <v>121505</v>
      </c>
      <c r="D65" s="32">
        <v>121930</v>
      </c>
      <c r="E65" s="10">
        <f>D65/C65*100</f>
        <v>100.34977984445084</v>
      </c>
      <c r="F65" s="1" t="s">
        <v>9</v>
      </c>
    </row>
    <row r="66" spans="1:6" ht="15">
      <c r="A66" s="2">
        <v>62</v>
      </c>
      <c r="B66" s="6" t="s">
        <v>14</v>
      </c>
      <c r="C66" s="7">
        <v>0</v>
      </c>
      <c r="D66" s="32">
        <v>0</v>
      </c>
      <c r="E66" s="10">
        <v>0</v>
      </c>
      <c r="F66" s="1" t="s">
        <v>9</v>
      </c>
    </row>
    <row r="67" spans="1:6" ht="120">
      <c r="A67" s="2">
        <v>63</v>
      </c>
      <c r="B67" s="6" t="s">
        <v>168</v>
      </c>
      <c r="C67" s="7">
        <v>0</v>
      </c>
      <c r="D67" s="32">
        <f>D69+D71</f>
        <v>100000</v>
      </c>
      <c r="E67" s="54">
        <v>0</v>
      </c>
      <c r="F67" s="6" t="s">
        <v>169</v>
      </c>
    </row>
    <row r="68" spans="1:6" ht="15">
      <c r="A68" s="2">
        <v>64</v>
      </c>
      <c r="B68" s="6" t="s">
        <v>10</v>
      </c>
      <c r="C68" s="7">
        <v>0</v>
      </c>
      <c r="D68" s="32">
        <v>0</v>
      </c>
      <c r="E68" s="54">
        <v>0</v>
      </c>
      <c r="F68" s="1"/>
    </row>
    <row r="69" spans="1:6" ht="15">
      <c r="A69" s="2">
        <v>65</v>
      </c>
      <c r="B69" s="6" t="s">
        <v>11</v>
      </c>
      <c r="C69" s="7">
        <v>0</v>
      </c>
      <c r="D69" s="32">
        <v>70000</v>
      </c>
      <c r="E69" s="54">
        <v>0</v>
      </c>
      <c r="F69" s="1"/>
    </row>
    <row r="70" spans="1:6" ht="15">
      <c r="A70" s="2">
        <v>66</v>
      </c>
      <c r="B70" s="6" t="s">
        <v>12</v>
      </c>
      <c r="C70" s="7">
        <v>0</v>
      </c>
      <c r="D70" s="32">
        <v>70000</v>
      </c>
      <c r="E70" s="54">
        <v>0</v>
      </c>
      <c r="F70" s="1"/>
    </row>
    <row r="71" spans="1:6" ht="15">
      <c r="A71" s="2">
        <v>67</v>
      </c>
      <c r="B71" s="6" t="s">
        <v>13</v>
      </c>
      <c r="C71" s="7">
        <v>0</v>
      </c>
      <c r="D71" s="32">
        <v>30000</v>
      </c>
      <c r="E71" s="54">
        <v>0</v>
      </c>
      <c r="F71" s="1"/>
    </row>
    <row r="72" spans="1:6" ht="15">
      <c r="A72" s="2">
        <v>68</v>
      </c>
      <c r="B72" s="6" t="s">
        <v>14</v>
      </c>
      <c r="C72" s="7">
        <v>0</v>
      </c>
      <c r="D72" s="32">
        <v>0</v>
      </c>
      <c r="E72" s="54">
        <v>0</v>
      </c>
      <c r="F72" s="1"/>
    </row>
    <row r="73" spans="1:6" ht="119.25" customHeight="1">
      <c r="A73" s="2">
        <v>69</v>
      </c>
      <c r="B73" s="18" t="s">
        <v>26</v>
      </c>
      <c r="C73" s="5">
        <v>11150</v>
      </c>
      <c r="D73" s="56">
        <v>0</v>
      </c>
      <c r="E73" s="8">
        <v>0</v>
      </c>
      <c r="F73" s="21" t="s">
        <v>118</v>
      </c>
    </row>
    <row r="74" spans="1:6" ht="15">
      <c r="A74" s="2">
        <v>70</v>
      </c>
      <c r="B74" s="6" t="s">
        <v>10</v>
      </c>
      <c r="C74" s="9">
        <v>0</v>
      </c>
      <c r="D74" s="56">
        <v>0</v>
      </c>
      <c r="E74" s="8">
        <v>0</v>
      </c>
      <c r="F74" s="1" t="s">
        <v>9</v>
      </c>
    </row>
    <row r="75" spans="1:6" ht="15">
      <c r="A75" s="2">
        <v>71</v>
      </c>
      <c r="B75" s="6" t="s">
        <v>11</v>
      </c>
      <c r="C75" s="9">
        <v>0</v>
      </c>
      <c r="D75" s="56">
        <v>0</v>
      </c>
      <c r="E75" s="8">
        <v>0</v>
      </c>
      <c r="F75" s="1" t="s">
        <v>9</v>
      </c>
    </row>
    <row r="76" spans="1:6" ht="15">
      <c r="A76" s="2">
        <v>72</v>
      </c>
      <c r="B76" s="6" t="s">
        <v>12</v>
      </c>
      <c r="C76" s="9">
        <v>0</v>
      </c>
      <c r="D76" s="56">
        <v>0</v>
      </c>
      <c r="E76" s="8">
        <v>0</v>
      </c>
      <c r="F76" s="1" t="s">
        <v>9</v>
      </c>
    </row>
    <row r="77" spans="1:6" ht="15">
      <c r="A77" s="2">
        <v>73</v>
      </c>
      <c r="B77" s="6" t="s">
        <v>13</v>
      </c>
      <c r="C77" s="7">
        <v>11150</v>
      </c>
      <c r="D77" s="56">
        <v>0</v>
      </c>
      <c r="E77" s="8">
        <v>0</v>
      </c>
      <c r="F77" s="1" t="s">
        <v>9</v>
      </c>
    </row>
    <row r="78" spans="1:6" ht="15">
      <c r="A78" s="2">
        <v>74</v>
      </c>
      <c r="B78" s="6" t="s">
        <v>14</v>
      </c>
      <c r="C78" s="9">
        <v>0</v>
      </c>
      <c r="D78" s="56">
        <v>0</v>
      </c>
      <c r="E78" s="8">
        <v>0</v>
      </c>
      <c r="F78" s="1" t="s">
        <v>9</v>
      </c>
    </row>
    <row r="79" spans="1:6" ht="90" customHeight="1">
      <c r="A79" s="2">
        <v>75</v>
      </c>
      <c r="B79" s="18" t="s">
        <v>27</v>
      </c>
      <c r="C79" s="5">
        <v>272119.3</v>
      </c>
      <c r="D79" s="32">
        <f>D81+D83</f>
        <v>272250.77799999999</v>
      </c>
      <c r="E79" s="10">
        <f>D79/C79*100</f>
        <v>100.04831630832507</v>
      </c>
      <c r="F79" s="6" t="s">
        <v>119</v>
      </c>
    </row>
    <row r="80" spans="1:6" ht="15">
      <c r="A80" s="2">
        <v>76</v>
      </c>
      <c r="B80" s="6" t="s">
        <v>10</v>
      </c>
      <c r="C80" s="9">
        <v>0</v>
      </c>
      <c r="D80" s="32">
        <v>0</v>
      </c>
      <c r="E80" s="10">
        <v>0</v>
      </c>
      <c r="F80" s="1" t="s">
        <v>9</v>
      </c>
    </row>
    <row r="81" spans="1:6" ht="15">
      <c r="A81" s="2">
        <v>77</v>
      </c>
      <c r="B81" s="6" t="s">
        <v>11</v>
      </c>
      <c r="C81" s="7">
        <v>190308.5</v>
      </c>
      <c r="D81" s="32">
        <v>190308.5</v>
      </c>
      <c r="E81" s="10">
        <v>100</v>
      </c>
      <c r="F81" s="1" t="s">
        <v>9</v>
      </c>
    </row>
    <row r="82" spans="1:6" ht="15">
      <c r="A82" s="2">
        <v>78</v>
      </c>
      <c r="B82" s="6" t="s">
        <v>12</v>
      </c>
      <c r="C82" s="7">
        <v>190308.5</v>
      </c>
      <c r="D82" s="32">
        <v>190308.5</v>
      </c>
      <c r="E82" s="10">
        <v>100</v>
      </c>
      <c r="F82" s="1" t="s">
        <v>9</v>
      </c>
    </row>
    <row r="83" spans="1:6" ht="15">
      <c r="A83" s="2">
        <v>79</v>
      </c>
      <c r="B83" s="6" t="s">
        <v>13</v>
      </c>
      <c r="C83" s="7">
        <v>81810.8</v>
      </c>
      <c r="D83" s="32">
        <v>81942.278000000006</v>
      </c>
      <c r="E83" s="10">
        <f>D83/C83*100</f>
        <v>100.16070983293159</v>
      </c>
      <c r="F83" s="1" t="s">
        <v>9</v>
      </c>
    </row>
    <row r="84" spans="1:6" ht="15">
      <c r="A84" s="2">
        <v>80</v>
      </c>
      <c r="B84" s="6" t="s">
        <v>14</v>
      </c>
      <c r="C84" s="9">
        <v>0</v>
      </c>
      <c r="D84" s="32">
        <v>0</v>
      </c>
      <c r="E84" s="10">
        <v>0</v>
      </c>
      <c r="F84" s="1" t="s">
        <v>9</v>
      </c>
    </row>
    <row r="85" spans="1:6" ht="88.5" customHeight="1">
      <c r="A85" s="2">
        <v>81</v>
      </c>
      <c r="B85" s="18" t="s">
        <v>28</v>
      </c>
      <c r="C85" s="5">
        <v>487462.1</v>
      </c>
      <c r="D85" s="32">
        <f>D87+D89</f>
        <v>594297.57799999998</v>
      </c>
      <c r="E85" s="3">
        <v>121.9</v>
      </c>
      <c r="F85" s="22" t="s">
        <v>97</v>
      </c>
    </row>
    <row r="86" spans="1:6" ht="15">
      <c r="A86" s="2">
        <v>82</v>
      </c>
      <c r="B86" s="6" t="s">
        <v>10</v>
      </c>
      <c r="C86" s="9">
        <v>0</v>
      </c>
      <c r="D86" s="32">
        <v>0</v>
      </c>
      <c r="E86" s="10">
        <v>0</v>
      </c>
      <c r="F86" s="1" t="s">
        <v>9</v>
      </c>
    </row>
    <row r="87" spans="1:6" ht="15">
      <c r="A87" s="2">
        <v>83</v>
      </c>
      <c r="B87" s="6" t="s">
        <v>11</v>
      </c>
      <c r="C87" s="7">
        <v>336184.2</v>
      </c>
      <c r="D87" s="32">
        <v>313903.95</v>
      </c>
      <c r="E87" s="10">
        <f>D87/C87*100</f>
        <v>93.372606446109003</v>
      </c>
      <c r="F87" s="1" t="s">
        <v>9</v>
      </c>
    </row>
    <row r="88" spans="1:6" ht="15">
      <c r="A88" s="2">
        <v>84</v>
      </c>
      <c r="B88" s="6" t="s">
        <v>12</v>
      </c>
      <c r="C88" s="7">
        <v>336184.2</v>
      </c>
      <c r="D88" s="32">
        <v>313903.95</v>
      </c>
      <c r="E88" s="10">
        <f>D88/C88*100</f>
        <v>93.372606446109003</v>
      </c>
      <c r="F88" s="1" t="s">
        <v>9</v>
      </c>
    </row>
    <row r="89" spans="1:6" ht="15">
      <c r="A89" s="2">
        <v>85</v>
      </c>
      <c r="B89" s="6" t="s">
        <v>13</v>
      </c>
      <c r="C89" s="7">
        <v>151277.9</v>
      </c>
      <c r="D89" s="32">
        <f>280393.628</f>
        <v>280393.62800000003</v>
      </c>
      <c r="E89" s="10">
        <f>D89/C89*100</f>
        <v>185.35002667276584</v>
      </c>
      <c r="F89" s="1" t="s">
        <v>9</v>
      </c>
    </row>
    <row r="90" spans="1:6" ht="15">
      <c r="A90" s="2">
        <v>86</v>
      </c>
      <c r="B90" s="6" t="s">
        <v>14</v>
      </c>
      <c r="C90" s="9">
        <v>0</v>
      </c>
      <c r="D90" s="32">
        <v>0</v>
      </c>
      <c r="E90" s="10">
        <v>0</v>
      </c>
      <c r="F90" s="1" t="s">
        <v>9</v>
      </c>
    </row>
    <row r="91" spans="1:6" ht="105" customHeight="1">
      <c r="A91" s="2">
        <v>87</v>
      </c>
      <c r="B91" s="18" t="s">
        <v>29</v>
      </c>
      <c r="C91" s="5">
        <v>7500</v>
      </c>
      <c r="D91" s="59">
        <f>D96</f>
        <v>0</v>
      </c>
      <c r="E91" s="10">
        <v>0</v>
      </c>
      <c r="F91" s="49" t="s">
        <v>120</v>
      </c>
    </row>
    <row r="92" spans="1:6" ht="15">
      <c r="A92" s="2">
        <v>88</v>
      </c>
      <c r="B92" s="6" t="s">
        <v>10</v>
      </c>
      <c r="C92" s="9">
        <v>0</v>
      </c>
      <c r="D92" s="32">
        <v>0</v>
      </c>
      <c r="E92" s="10">
        <v>0</v>
      </c>
      <c r="F92" s="1" t="s">
        <v>9</v>
      </c>
    </row>
    <row r="93" spans="1:6" ht="15">
      <c r="A93" s="2">
        <v>89</v>
      </c>
      <c r="B93" s="6" t="s">
        <v>11</v>
      </c>
      <c r="C93" s="9">
        <v>0</v>
      </c>
      <c r="D93" s="60">
        <v>0</v>
      </c>
      <c r="E93" s="10">
        <v>0</v>
      </c>
      <c r="F93" s="1" t="s">
        <v>9</v>
      </c>
    </row>
    <row r="94" spans="1:6" ht="15">
      <c r="A94" s="2">
        <v>90</v>
      </c>
      <c r="B94" s="6" t="s">
        <v>12</v>
      </c>
      <c r="C94" s="9">
        <v>0</v>
      </c>
      <c r="D94" s="60">
        <v>0</v>
      </c>
      <c r="E94" s="10">
        <v>0</v>
      </c>
      <c r="F94" s="1" t="s">
        <v>9</v>
      </c>
    </row>
    <row r="95" spans="1:6" ht="15">
      <c r="A95" s="2">
        <v>91</v>
      </c>
      <c r="B95" s="6" t="s">
        <v>13</v>
      </c>
      <c r="C95" s="9">
        <v>0</v>
      </c>
      <c r="D95" s="60">
        <v>0</v>
      </c>
      <c r="E95" s="10">
        <v>0</v>
      </c>
      <c r="F95" s="1" t="s">
        <v>9</v>
      </c>
    </row>
    <row r="96" spans="1:6" ht="15">
      <c r="A96" s="2">
        <v>92</v>
      </c>
      <c r="B96" s="6" t="s">
        <v>14</v>
      </c>
      <c r="C96" s="7">
        <v>7500</v>
      </c>
      <c r="D96" s="59">
        <v>0</v>
      </c>
      <c r="E96" s="10">
        <v>0</v>
      </c>
      <c r="F96" s="1" t="s">
        <v>9</v>
      </c>
    </row>
    <row r="97" spans="1:6" ht="90" customHeight="1">
      <c r="A97" s="2">
        <v>93</v>
      </c>
      <c r="B97" s="18" t="s">
        <v>30</v>
      </c>
      <c r="C97" s="5">
        <v>17397.099999999999</v>
      </c>
      <c r="D97" s="60">
        <v>0</v>
      </c>
      <c r="E97" s="24">
        <v>0</v>
      </c>
      <c r="F97" s="21" t="s">
        <v>121</v>
      </c>
    </row>
    <row r="98" spans="1:6" ht="15">
      <c r="A98" s="2">
        <v>94</v>
      </c>
      <c r="B98" s="6" t="s">
        <v>10</v>
      </c>
      <c r="C98" s="9">
        <v>0</v>
      </c>
      <c r="D98" s="24">
        <v>0</v>
      </c>
      <c r="E98" s="24">
        <v>0</v>
      </c>
      <c r="F98" s="1" t="s">
        <v>9</v>
      </c>
    </row>
    <row r="99" spans="1:6" ht="15">
      <c r="A99" s="2">
        <v>95</v>
      </c>
      <c r="B99" s="6" t="s">
        <v>11</v>
      </c>
      <c r="C99" s="9">
        <v>0</v>
      </c>
      <c r="D99" s="24">
        <v>0</v>
      </c>
      <c r="E99" s="24">
        <v>0</v>
      </c>
      <c r="F99" s="1" t="s">
        <v>9</v>
      </c>
    </row>
    <row r="100" spans="1:6" ht="15">
      <c r="A100" s="2">
        <v>96</v>
      </c>
      <c r="B100" s="6" t="s">
        <v>12</v>
      </c>
      <c r="C100" s="9">
        <v>0</v>
      </c>
      <c r="D100" s="24">
        <v>0</v>
      </c>
      <c r="E100" s="24">
        <v>0</v>
      </c>
      <c r="F100" s="1" t="s">
        <v>9</v>
      </c>
    </row>
    <row r="101" spans="1:6" ht="15">
      <c r="A101" s="2">
        <v>97</v>
      </c>
      <c r="B101" s="6" t="s">
        <v>13</v>
      </c>
      <c r="C101" s="7">
        <v>17397.099999999999</v>
      </c>
      <c r="D101" s="24">
        <v>0</v>
      </c>
      <c r="E101" s="24">
        <v>0</v>
      </c>
      <c r="F101" s="1" t="s">
        <v>9</v>
      </c>
    </row>
    <row r="102" spans="1:6" ht="15">
      <c r="A102" s="2">
        <v>98</v>
      </c>
      <c r="B102" s="6" t="s">
        <v>14</v>
      </c>
      <c r="C102" s="9">
        <v>0</v>
      </c>
      <c r="D102" s="24">
        <v>0</v>
      </c>
      <c r="E102" s="24">
        <v>0</v>
      </c>
      <c r="F102" s="1" t="s">
        <v>9</v>
      </c>
    </row>
    <row r="103" spans="1:6" ht="90">
      <c r="A103" s="2">
        <v>99</v>
      </c>
      <c r="B103" s="18" t="s">
        <v>31</v>
      </c>
      <c r="C103" s="5">
        <v>3000</v>
      </c>
      <c r="D103" s="53">
        <f>D107</f>
        <v>231.22300000000001</v>
      </c>
      <c r="E103" s="24">
        <v>0</v>
      </c>
      <c r="F103" s="21" t="s">
        <v>122</v>
      </c>
    </row>
    <row r="104" spans="1:6" ht="15">
      <c r="A104" s="2">
        <v>100</v>
      </c>
      <c r="B104" s="6" t="s">
        <v>10</v>
      </c>
      <c r="C104" s="9">
        <v>0</v>
      </c>
      <c r="D104" s="54">
        <v>0</v>
      </c>
      <c r="E104" s="24">
        <v>0</v>
      </c>
      <c r="F104" s="1" t="s">
        <v>9</v>
      </c>
    </row>
    <row r="105" spans="1:6" ht="15">
      <c r="A105" s="2">
        <v>101</v>
      </c>
      <c r="B105" s="6" t="s">
        <v>11</v>
      </c>
      <c r="C105" s="9">
        <v>0</v>
      </c>
      <c r="D105" s="54">
        <v>0</v>
      </c>
      <c r="E105" s="24">
        <v>0</v>
      </c>
      <c r="F105" s="1" t="s">
        <v>9</v>
      </c>
    </row>
    <row r="106" spans="1:6" ht="15">
      <c r="A106" s="2">
        <v>102</v>
      </c>
      <c r="B106" s="6" t="s">
        <v>12</v>
      </c>
      <c r="C106" s="9">
        <v>0</v>
      </c>
      <c r="D106" s="54">
        <v>0</v>
      </c>
      <c r="E106" s="24">
        <v>0</v>
      </c>
      <c r="F106" s="1" t="s">
        <v>9</v>
      </c>
    </row>
    <row r="107" spans="1:6" ht="15">
      <c r="A107" s="2">
        <v>103</v>
      </c>
      <c r="B107" s="6" t="s">
        <v>13</v>
      </c>
      <c r="C107" s="7">
        <v>3000</v>
      </c>
      <c r="D107" s="54">
        <v>231.22300000000001</v>
      </c>
      <c r="E107" s="24">
        <f>D107/C107*100</f>
        <v>7.7074333333333342</v>
      </c>
      <c r="F107" s="1" t="s">
        <v>9</v>
      </c>
    </row>
    <row r="108" spans="1:6" ht="15">
      <c r="A108" s="2">
        <v>104</v>
      </c>
      <c r="B108" s="6" t="s">
        <v>14</v>
      </c>
      <c r="C108" s="9">
        <v>0</v>
      </c>
      <c r="D108" s="54">
        <v>0</v>
      </c>
      <c r="E108" s="24">
        <v>0</v>
      </c>
      <c r="F108" s="1" t="s">
        <v>9</v>
      </c>
    </row>
    <row r="109" spans="1:6" ht="15">
      <c r="A109" s="2">
        <v>105</v>
      </c>
      <c r="B109" s="64" t="s">
        <v>32</v>
      </c>
      <c r="C109" s="64"/>
      <c r="D109" s="64"/>
      <c r="E109" s="64"/>
      <c r="F109" s="65"/>
    </row>
    <row r="110" spans="1:6" ht="45">
      <c r="A110" s="2">
        <v>106</v>
      </c>
      <c r="B110" s="6" t="s">
        <v>33</v>
      </c>
      <c r="C110" s="5">
        <v>239475.1</v>
      </c>
      <c r="D110" s="56">
        <f t="shared" ref="D110:D115" si="4">D116+D122+D128</f>
        <v>194448.663</v>
      </c>
      <c r="E110" s="8">
        <f>D110/C110*100</f>
        <v>81.197862742305986</v>
      </c>
      <c r="F110" s="1" t="s">
        <v>9</v>
      </c>
    </row>
    <row r="111" spans="1:6" ht="15">
      <c r="A111" s="2">
        <v>107</v>
      </c>
      <c r="B111" s="6" t="s">
        <v>10</v>
      </c>
      <c r="C111" s="9">
        <v>0</v>
      </c>
      <c r="D111" s="56">
        <f t="shared" si="4"/>
        <v>0</v>
      </c>
      <c r="E111" s="8">
        <v>0</v>
      </c>
      <c r="F111" s="1" t="s">
        <v>9</v>
      </c>
    </row>
    <row r="112" spans="1:6" ht="15">
      <c r="A112" s="2">
        <v>108</v>
      </c>
      <c r="B112" s="6" t="s">
        <v>11</v>
      </c>
      <c r="C112" s="9">
        <v>0</v>
      </c>
      <c r="D112" s="56">
        <f t="shared" si="4"/>
        <v>0</v>
      </c>
      <c r="E112" s="8">
        <v>0</v>
      </c>
      <c r="F112" s="1" t="s">
        <v>9</v>
      </c>
    </row>
    <row r="113" spans="1:6" ht="15">
      <c r="A113" s="2">
        <v>109</v>
      </c>
      <c r="B113" s="6" t="s">
        <v>12</v>
      </c>
      <c r="C113" s="9">
        <v>0</v>
      </c>
      <c r="D113" s="56">
        <f t="shared" si="4"/>
        <v>0</v>
      </c>
      <c r="E113" s="8">
        <v>0</v>
      </c>
      <c r="F113" s="1" t="s">
        <v>9</v>
      </c>
    </row>
    <row r="114" spans="1:6" ht="15">
      <c r="A114" s="2">
        <v>110</v>
      </c>
      <c r="B114" s="6" t="s">
        <v>13</v>
      </c>
      <c r="C114" s="7">
        <v>239475.1</v>
      </c>
      <c r="D114" s="56">
        <f t="shared" si="4"/>
        <v>194448.663</v>
      </c>
      <c r="E114" s="8">
        <f>D114/C114*100</f>
        <v>81.197862742305986</v>
      </c>
      <c r="F114" s="1" t="s">
        <v>9</v>
      </c>
    </row>
    <row r="115" spans="1:6" ht="15">
      <c r="A115" s="2">
        <v>111</v>
      </c>
      <c r="B115" s="6" t="s">
        <v>14</v>
      </c>
      <c r="C115" s="9">
        <v>0</v>
      </c>
      <c r="D115" s="56">
        <f t="shared" si="4"/>
        <v>0</v>
      </c>
      <c r="E115" s="8">
        <v>0</v>
      </c>
      <c r="F115" s="1" t="s">
        <v>9</v>
      </c>
    </row>
    <row r="116" spans="1:6" ht="60.75" customHeight="1">
      <c r="A116" s="2">
        <v>112</v>
      </c>
      <c r="B116" s="18" t="s">
        <v>34</v>
      </c>
      <c r="C116" s="5">
        <v>135452.20000000001</v>
      </c>
      <c r="D116" s="32">
        <f>D120</f>
        <v>92390.178</v>
      </c>
      <c r="E116" s="8">
        <f>D116/C116*100</f>
        <v>68.208695023041329</v>
      </c>
      <c r="F116" s="22" t="s">
        <v>123</v>
      </c>
    </row>
    <row r="117" spans="1:6" ht="15">
      <c r="A117" s="2">
        <v>113</v>
      </c>
      <c r="B117" s="6" t="s">
        <v>10</v>
      </c>
      <c r="C117" s="9">
        <v>0</v>
      </c>
      <c r="D117" s="32">
        <v>0</v>
      </c>
      <c r="E117" s="8">
        <v>0</v>
      </c>
      <c r="F117" s="1" t="s">
        <v>9</v>
      </c>
    </row>
    <row r="118" spans="1:6" ht="15">
      <c r="A118" s="2">
        <v>114</v>
      </c>
      <c r="B118" s="6" t="s">
        <v>11</v>
      </c>
      <c r="C118" s="9">
        <v>0</v>
      </c>
      <c r="D118" s="32">
        <v>0</v>
      </c>
      <c r="E118" s="8">
        <v>0</v>
      </c>
      <c r="F118" s="1" t="s">
        <v>9</v>
      </c>
    </row>
    <row r="119" spans="1:6" ht="15">
      <c r="A119" s="2">
        <v>115</v>
      </c>
      <c r="B119" s="6" t="s">
        <v>12</v>
      </c>
      <c r="C119" s="9">
        <v>0</v>
      </c>
      <c r="D119" s="32">
        <v>0</v>
      </c>
      <c r="E119" s="8">
        <v>0</v>
      </c>
      <c r="F119" s="1" t="s">
        <v>9</v>
      </c>
    </row>
    <row r="120" spans="1:6" ht="15">
      <c r="A120" s="2">
        <v>116</v>
      </c>
      <c r="B120" s="6" t="s">
        <v>13</v>
      </c>
      <c r="C120" s="7">
        <v>135452.20000000001</v>
      </c>
      <c r="D120" s="32">
        <f>92390.178</f>
        <v>92390.178</v>
      </c>
      <c r="E120" s="8">
        <f>D120/C120*100</f>
        <v>68.208695023041329</v>
      </c>
      <c r="F120" s="1" t="s">
        <v>9</v>
      </c>
    </row>
    <row r="121" spans="1:6" ht="15">
      <c r="A121" s="2">
        <v>117</v>
      </c>
      <c r="B121" s="6" t="s">
        <v>14</v>
      </c>
      <c r="C121" s="9">
        <v>0</v>
      </c>
      <c r="D121" s="32">
        <v>0</v>
      </c>
      <c r="E121" s="8">
        <v>0</v>
      </c>
      <c r="F121" s="1" t="s">
        <v>9</v>
      </c>
    </row>
    <row r="122" spans="1:6" ht="75" customHeight="1">
      <c r="A122" s="2">
        <v>118</v>
      </c>
      <c r="B122" s="18" t="s">
        <v>35</v>
      </c>
      <c r="C122" s="5">
        <v>101930.7</v>
      </c>
      <c r="D122" s="32">
        <f>D126</f>
        <v>99966.285000000003</v>
      </c>
      <c r="E122" s="8">
        <f>D122/C122*100</f>
        <v>98.072793574457947</v>
      </c>
      <c r="F122" s="21" t="s">
        <v>124</v>
      </c>
    </row>
    <row r="123" spans="1:6" ht="15">
      <c r="A123" s="2">
        <v>119</v>
      </c>
      <c r="B123" s="6" t="s">
        <v>10</v>
      </c>
      <c r="C123" s="9">
        <v>0</v>
      </c>
      <c r="D123" s="32">
        <v>0</v>
      </c>
      <c r="E123" s="8">
        <v>0</v>
      </c>
      <c r="F123" s="1" t="s">
        <v>9</v>
      </c>
    </row>
    <row r="124" spans="1:6" ht="15">
      <c r="A124" s="2">
        <v>120</v>
      </c>
      <c r="B124" s="6" t="s">
        <v>11</v>
      </c>
      <c r="C124" s="9">
        <v>0</v>
      </c>
      <c r="D124" s="32">
        <v>0</v>
      </c>
      <c r="E124" s="8">
        <v>0</v>
      </c>
      <c r="F124" s="1" t="s">
        <v>9</v>
      </c>
    </row>
    <row r="125" spans="1:6" ht="15">
      <c r="A125" s="2">
        <v>121</v>
      </c>
      <c r="B125" s="6" t="s">
        <v>12</v>
      </c>
      <c r="C125" s="9">
        <v>0</v>
      </c>
      <c r="D125" s="32">
        <v>0</v>
      </c>
      <c r="E125" s="8">
        <v>0</v>
      </c>
      <c r="F125" s="1" t="s">
        <v>9</v>
      </c>
    </row>
    <row r="126" spans="1:6" ht="15">
      <c r="A126" s="2">
        <v>122</v>
      </c>
      <c r="B126" s="6" t="s">
        <v>13</v>
      </c>
      <c r="C126" s="7">
        <v>101930.7</v>
      </c>
      <c r="D126" s="32">
        <f>99966.285</f>
        <v>99966.285000000003</v>
      </c>
      <c r="E126" s="8">
        <f>D126/C126*100</f>
        <v>98.072793574457947</v>
      </c>
      <c r="F126" s="1" t="s">
        <v>9</v>
      </c>
    </row>
    <row r="127" spans="1:6" ht="15">
      <c r="A127" s="2">
        <v>123</v>
      </c>
      <c r="B127" s="6" t="s">
        <v>14</v>
      </c>
      <c r="C127" s="9">
        <v>0</v>
      </c>
      <c r="D127" s="32">
        <v>0</v>
      </c>
      <c r="E127" s="8">
        <v>0</v>
      </c>
      <c r="F127" s="1" t="s">
        <v>9</v>
      </c>
    </row>
    <row r="128" spans="1:6" ht="75">
      <c r="A128" s="2">
        <v>124</v>
      </c>
      <c r="B128" s="18" t="s">
        <v>36</v>
      </c>
      <c r="C128" s="5">
        <v>2092.1999999999998</v>
      </c>
      <c r="D128" s="56">
        <v>2092.1999999999998</v>
      </c>
      <c r="E128" s="8">
        <f>D128/C128*100</f>
        <v>100</v>
      </c>
      <c r="F128" s="25" t="s">
        <v>125</v>
      </c>
    </row>
    <row r="129" spans="1:6" ht="15">
      <c r="A129" s="2">
        <v>125</v>
      </c>
      <c r="B129" s="6" t="s">
        <v>10</v>
      </c>
      <c r="C129" s="9">
        <v>0</v>
      </c>
      <c r="D129" s="32">
        <v>0</v>
      </c>
      <c r="E129" s="8">
        <v>0</v>
      </c>
      <c r="F129" s="1" t="s">
        <v>9</v>
      </c>
    </row>
    <row r="130" spans="1:6" ht="15">
      <c r="A130" s="2">
        <v>126</v>
      </c>
      <c r="B130" s="6" t="s">
        <v>11</v>
      </c>
      <c r="C130" s="9">
        <v>0</v>
      </c>
      <c r="D130" s="32">
        <v>0</v>
      </c>
      <c r="E130" s="8">
        <v>0</v>
      </c>
      <c r="F130" s="1" t="s">
        <v>9</v>
      </c>
    </row>
    <row r="131" spans="1:6" ht="15">
      <c r="A131" s="2">
        <v>127</v>
      </c>
      <c r="B131" s="6" t="s">
        <v>12</v>
      </c>
      <c r="C131" s="9">
        <v>0</v>
      </c>
      <c r="D131" s="32">
        <v>0</v>
      </c>
      <c r="E131" s="8">
        <v>0</v>
      </c>
      <c r="F131" s="1" t="s">
        <v>9</v>
      </c>
    </row>
    <row r="132" spans="1:6" ht="15">
      <c r="A132" s="2">
        <v>128</v>
      </c>
      <c r="B132" s="6" t="s">
        <v>13</v>
      </c>
      <c r="C132" s="7">
        <v>2092.1999999999998</v>
      </c>
      <c r="D132" s="32">
        <v>2092.1999999999998</v>
      </c>
      <c r="E132" s="8">
        <f>D132/C132*100</f>
        <v>100</v>
      </c>
      <c r="F132" s="1" t="s">
        <v>9</v>
      </c>
    </row>
    <row r="133" spans="1:6" ht="15">
      <c r="A133" s="2">
        <v>129</v>
      </c>
      <c r="B133" s="6" t="s">
        <v>14</v>
      </c>
      <c r="C133" s="9">
        <v>0</v>
      </c>
      <c r="D133" s="32">
        <v>0</v>
      </c>
      <c r="E133" s="8">
        <v>0</v>
      </c>
      <c r="F133" s="1" t="s">
        <v>9</v>
      </c>
    </row>
    <row r="134" spans="1:6" ht="15">
      <c r="A134" s="2">
        <v>130</v>
      </c>
      <c r="B134" s="75" t="s">
        <v>37</v>
      </c>
      <c r="C134" s="75"/>
      <c r="D134" s="75"/>
      <c r="E134" s="75"/>
      <c r="F134" s="76"/>
    </row>
    <row r="135" spans="1:6" ht="93" customHeight="1">
      <c r="A135" s="2">
        <v>131</v>
      </c>
      <c r="B135" s="6" t="s">
        <v>38</v>
      </c>
      <c r="C135" s="5">
        <v>1007092</v>
      </c>
      <c r="D135" s="5">
        <f>D136+D137+D139+D140</f>
        <v>703435.5</v>
      </c>
      <c r="E135" s="53">
        <f>D135/C135*100</f>
        <v>69.848186660205826</v>
      </c>
      <c r="F135" s="6"/>
    </row>
    <row r="136" spans="1:6" ht="15">
      <c r="A136" s="2">
        <v>132</v>
      </c>
      <c r="B136" s="6" t="s">
        <v>10</v>
      </c>
      <c r="C136" s="7">
        <v>6512.11</v>
      </c>
      <c r="D136" s="7">
        <f>D142</f>
        <v>6512</v>
      </c>
      <c r="E136" s="53">
        <f t="shared" ref="E136:E137" si="5">D136/C136*100</f>
        <v>99.998310839343944</v>
      </c>
      <c r="F136" s="1" t="s">
        <v>9</v>
      </c>
    </row>
    <row r="137" spans="1:6" ht="15">
      <c r="A137" s="2">
        <v>133</v>
      </c>
      <c r="B137" s="6" t="s">
        <v>11</v>
      </c>
      <c r="C137" s="7">
        <v>1000579.89</v>
      </c>
      <c r="D137" s="7">
        <f>D143+D149</f>
        <v>696923.5</v>
      </c>
      <c r="E137" s="53">
        <f t="shared" si="5"/>
        <v>69.651959525190932</v>
      </c>
      <c r="F137" s="1" t="s">
        <v>9</v>
      </c>
    </row>
    <row r="138" spans="1:6" ht="15">
      <c r="A138" s="2">
        <v>134</v>
      </c>
      <c r="B138" s="6" t="s">
        <v>12</v>
      </c>
      <c r="C138" s="9">
        <v>0</v>
      </c>
      <c r="D138" s="9">
        <v>0</v>
      </c>
      <c r="E138" s="53">
        <v>0</v>
      </c>
      <c r="F138" s="1" t="s">
        <v>9</v>
      </c>
    </row>
    <row r="139" spans="1:6" ht="15">
      <c r="A139" s="2">
        <v>135</v>
      </c>
      <c r="B139" s="6" t="s">
        <v>13</v>
      </c>
      <c r="C139" s="9">
        <v>0</v>
      </c>
      <c r="D139" s="9">
        <v>0</v>
      </c>
      <c r="E139" s="53">
        <v>0</v>
      </c>
      <c r="F139" s="1" t="s">
        <v>9</v>
      </c>
    </row>
    <row r="140" spans="1:6" ht="15">
      <c r="A140" s="2">
        <v>136</v>
      </c>
      <c r="B140" s="6" t="s">
        <v>14</v>
      </c>
      <c r="C140" s="9">
        <v>0</v>
      </c>
      <c r="D140" s="9">
        <v>0</v>
      </c>
      <c r="E140" s="53">
        <v>0</v>
      </c>
      <c r="F140" s="1" t="s">
        <v>9</v>
      </c>
    </row>
    <row r="141" spans="1:6" ht="60">
      <c r="A141" s="2">
        <v>137</v>
      </c>
      <c r="B141" s="6" t="s">
        <v>39</v>
      </c>
      <c r="C141" s="5">
        <v>7092</v>
      </c>
      <c r="D141" s="5">
        <f>D142+D143</f>
        <v>7092</v>
      </c>
      <c r="E141" s="53">
        <f>D141/C141*100</f>
        <v>100</v>
      </c>
      <c r="F141" s="6" t="s">
        <v>126</v>
      </c>
    </row>
    <row r="142" spans="1:6" ht="15">
      <c r="A142" s="2">
        <v>138</v>
      </c>
      <c r="B142" s="6" t="s">
        <v>10</v>
      </c>
      <c r="C142" s="7">
        <v>6512.11</v>
      </c>
      <c r="D142" s="7">
        <v>6512</v>
      </c>
      <c r="E142" s="53">
        <f t="shared" ref="E142:E143" si="6">D142/C142*100</f>
        <v>99.998310839343944</v>
      </c>
      <c r="F142" s="1" t="s">
        <v>9</v>
      </c>
    </row>
    <row r="143" spans="1:6" ht="15">
      <c r="A143" s="2">
        <v>139</v>
      </c>
      <c r="B143" s="6" t="s">
        <v>11</v>
      </c>
      <c r="C143" s="1">
        <v>579.89</v>
      </c>
      <c r="D143" s="7">
        <v>580</v>
      </c>
      <c r="E143" s="53">
        <f t="shared" si="6"/>
        <v>100.01896911483212</v>
      </c>
      <c r="F143" s="1" t="s">
        <v>9</v>
      </c>
    </row>
    <row r="144" spans="1:6" ht="15">
      <c r="A144" s="2">
        <v>140</v>
      </c>
      <c r="B144" s="6" t="s">
        <v>12</v>
      </c>
      <c r="C144" s="9">
        <v>0</v>
      </c>
      <c r="D144" s="9">
        <v>0</v>
      </c>
      <c r="E144" s="53">
        <v>0</v>
      </c>
      <c r="F144" s="1" t="s">
        <v>9</v>
      </c>
    </row>
    <row r="145" spans="1:6" ht="15">
      <c r="A145" s="2">
        <v>141</v>
      </c>
      <c r="B145" s="6" t="s">
        <v>13</v>
      </c>
      <c r="C145" s="9">
        <v>0</v>
      </c>
      <c r="D145" s="9">
        <v>0</v>
      </c>
      <c r="E145" s="53">
        <v>0</v>
      </c>
      <c r="F145" s="1" t="s">
        <v>9</v>
      </c>
    </row>
    <row r="146" spans="1:6" ht="15">
      <c r="A146" s="2">
        <v>142</v>
      </c>
      <c r="B146" s="6" t="s">
        <v>14</v>
      </c>
      <c r="C146" s="9">
        <v>0</v>
      </c>
      <c r="D146" s="9">
        <v>0</v>
      </c>
      <c r="E146" s="53">
        <v>0</v>
      </c>
      <c r="F146" s="1" t="s">
        <v>9</v>
      </c>
    </row>
    <row r="147" spans="1:6" ht="92.25" customHeight="1">
      <c r="A147" s="2">
        <v>143</v>
      </c>
      <c r="B147" s="26" t="s">
        <v>40</v>
      </c>
      <c r="C147" s="5">
        <v>1000000</v>
      </c>
      <c r="D147" s="5">
        <f>D149</f>
        <v>696343.5</v>
      </c>
      <c r="E147" s="53">
        <f>D147/C147*100</f>
        <v>69.634349999999998</v>
      </c>
      <c r="F147" s="6" t="s">
        <v>127</v>
      </c>
    </row>
    <row r="148" spans="1:6" ht="15">
      <c r="A148" s="2">
        <v>144</v>
      </c>
      <c r="B148" s="6" t="s">
        <v>10</v>
      </c>
      <c r="C148" s="9">
        <v>0</v>
      </c>
      <c r="D148" s="61">
        <v>0</v>
      </c>
      <c r="E148" s="53">
        <v>0</v>
      </c>
      <c r="F148" s="1" t="s">
        <v>9</v>
      </c>
    </row>
    <row r="149" spans="1:6" ht="15">
      <c r="A149" s="2">
        <v>145</v>
      </c>
      <c r="B149" s="6" t="s">
        <v>11</v>
      </c>
      <c r="C149" s="7">
        <v>1000000</v>
      </c>
      <c r="D149" s="7">
        <v>696343.5</v>
      </c>
      <c r="E149" s="53">
        <f>D149/C149*100</f>
        <v>69.634349999999998</v>
      </c>
      <c r="F149" s="1" t="s">
        <v>9</v>
      </c>
    </row>
    <row r="150" spans="1:6" ht="15">
      <c r="A150" s="2">
        <v>146</v>
      </c>
      <c r="B150" s="6" t="s">
        <v>12</v>
      </c>
      <c r="C150" s="9">
        <v>0</v>
      </c>
      <c r="D150" s="61">
        <v>0</v>
      </c>
      <c r="E150" s="53">
        <v>0</v>
      </c>
      <c r="F150" s="1" t="s">
        <v>9</v>
      </c>
    </row>
    <row r="151" spans="1:6" ht="15">
      <c r="A151" s="2">
        <v>147</v>
      </c>
      <c r="B151" s="6" t="s">
        <v>13</v>
      </c>
      <c r="C151" s="9">
        <v>0</v>
      </c>
      <c r="D151" s="61">
        <v>0</v>
      </c>
      <c r="E151" s="53">
        <v>0</v>
      </c>
      <c r="F151" s="1" t="s">
        <v>9</v>
      </c>
    </row>
    <row r="152" spans="1:6" ht="15">
      <c r="A152" s="2">
        <v>148</v>
      </c>
      <c r="B152" s="6" t="s">
        <v>14</v>
      </c>
      <c r="C152" s="9">
        <v>0</v>
      </c>
      <c r="D152" s="61">
        <v>0</v>
      </c>
      <c r="E152" s="53">
        <v>0</v>
      </c>
      <c r="F152" s="1" t="s">
        <v>9</v>
      </c>
    </row>
    <row r="153" spans="1:6" ht="15">
      <c r="A153" s="2">
        <v>149</v>
      </c>
      <c r="B153" s="75" t="s">
        <v>41</v>
      </c>
      <c r="C153" s="75"/>
      <c r="D153" s="75"/>
      <c r="E153" s="75"/>
      <c r="F153" s="76"/>
    </row>
    <row r="154" spans="1:6" ht="45">
      <c r="A154" s="2">
        <v>150</v>
      </c>
      <c r="B154" s="6" t="s">
        <v>42</v>
      </c>
      <c r="C154" s="5">
        <v>155869.6</v>
      </c>
      <c r="D154" s="56">
        <f>D155+D156+D158+D159</f>
        <v>1379.95</v>
      </c>
      <c r="E154" s="8">
        <f>D154/C154*100</f>
        <v>0.8853233728706561</v>
      </c>
      <c r="F154" s="1" t="s">
        <v>9</v>
      </c>
    </row>
    <row r="155" spans="1:6" ht="15">
      <c r="A155" s="2">
        <v>151</v>
      </c>
      <c r="B155" s="6" t="s">
        <v>10</v>
      </c>
      <c r="C155" s="9">
        <v>0</v>
      </c>
      <c r="D155" s="32">
        <f t="shared" ref="D155:D159" si="7">D161+D167</f>
        <v>0</v>
      </c>
      <c r="E155" s="10">
        <v>0</v>
      </c>
      <c r="F155" s="1" t="s">
        <v>9</v>
      </c>
    </row>
    <row r="156" spans="1:6" ht="15">
      <c r="A156" s="2">
        <v>152</v>
      </c>
      <c r="B156" s="6" t="s">
        <v>11</v>
      </c>
      <c r="C156" s="9">
        <v>0</v>
      </c>
      <c r="D156" s="32">
        <f t="shared" si="7"/>
        <v>0</v>
      </c>
      <c r="E156" s="10">
        <v>0</v>
      </c>
      <c r="F156" s="1" t="s">
        <v>9</v>
      </c>
    </row>
    <row r="157" spans="1:6" ht="15">
      <c r="A157" s="2">
        <v>153</v>
      </c>
      <c r="B157" s="6" t="s">
        <v>12</v>
      </c>
      <c r="C157" s="9">
        <v>0</v>
      </c>
      <c r="D157" s="32">
        <f t="shared" si="7"/>
        <v>0</v>
      </c>
      <c r="E157" s="10">
        <v>0</v>
      </c>
      <c r="F157" s="1" t="s">
        <v>9</v>
      </c>
    </row>
    <row r="158" spans="1:6" ht="15">
      <c r="A158" s="2">
        <v>154</v>
      </c>
      <c r="B158" s="6" t="s">
        <v>13</v>
      </c>
      <c r="C158" s="7">
        <v>155869.6</v>
      </c>
      <c r="D158" s="32">
        <f t="shared" si="7"/>
        <v>1379.95</v>
      </c>
      <c r="E158" s="8">
        <f>D158/C158*100</f>
        <v>0.8853233728706561</v>
      </c>
      <c r="F158" s="1" t="s">
        <v>9</v>
      </c>
    </row>
    <row r="159" spans="1:6" ht="15">
      <c r="A159" s="2">
        <v>155</v>
      </c>
      <c r="B159" s="6" t="s">
        <v>14</v>
      </c>
      <c r="C159" s="9">
        <v>0</v>
      </c>
      <c r="D159" s="32">
        <f t="shared" si="7"/>
        <v>0</v>
      </c>
      <c r="E159" s="10">
        <v>0</v>
      </c>
      <c r="F159" s="1" t="s">
        <v>9</v>
      </c>
    </row>
    <row r="160" spans="1:6" ht="77.25" customHeight="1">
      <c r="A160" s="2">
        <v>156</v>
      </c>
      <c r="B160" s="18" t="s">
        <v>43</v>
      </c>
      <c r="C160" s="5">
        <v>149331.9</v>
      </c>
      <c r="D160" s="32">
        <f>D164</f>
        <v>1379.95</v>
      </c>
      <c r="E160" s="8">
        <f>D160/C160*100</f>
        <v>0.92408253025642895</v>
      </c>
      <c r="F160" s="21" t="s">
        <v>129</v>
      </c>
    </row>
    <row r="161" spans="1:6" ht="15">
      <c r="A161" s="2">
        <v>157</v>
      </c>
      <c r="B161" s="6" t="s">
        <v>10</v>
      </c>
      <c r="C161" s="9">
        <v>0</v>
      </c>
      <c r="D161" s="32">
        <v>0</v>
      </c>
      <c r="E161" s="8">
        <v>0</v>
      </c>
      <c r="F161" s="1" t="s">
        <v>9</v>
      </c>
    </row>
    <row r="162" spans="1:6" ht="15">
      <c r="A162" s="2">
        <v>158</v>
      </c>
      <c r="B162" s="6" t="s">
        <v>11</v>
      </c>
      <c r="C162" s="9">
        <v>0</v>
      </c>
      <c r="D162" s="32">
        <v>0</v>
      </c>
      <c r="E162" s="8">
        <v>0</v>
      </c>
      <c r="F162" s="1" t="s">
        <v>9</v>
      </c>
    </row>
    <row r="163" spans="1:6" ht="15">
      <c r="A163" s="2">
        <v>159</v>
      </c>
      <c r="B163" s="6" t="s">
        <v>12</v>
      </c>
      <c r="C163" s="9">
        <v>0</v>
      </c>
      <c r="D163" s="32">
        <v>0</v>
      </c>
      <c r="E163" s="8">
        <v>0</v>
      </c>
      <c r="F163" s="1" t="s">
        <v>9</v>
      </c>
    </row>
    <row r="164" spans="1:6" ht="15">
      <c r="A164" s="2">
        <v>160</v>
      </c>
      <c r="B164" s="6" t="s">
        <v>13</v>
      </c>
      <c r="C164" s="7">
        <v>149331.9</v>
      </c>
      <c r="D164" s="32">
        <v>1379.95</v>
      </c>
      <c r="E164" s="8">
        <f>D164/C164*100</f>
        <v>0.92408253025642895</v>
      </c>
      <c r="F164" s="1" t="s">
        <v>9</v>
      </c>
    </row>
    <row r="165" spans="1:6" ht="15">
      <c r="A165" s="2">
        <v>161</v>
      </c>
      <c r="B165" s="6" t="s">
        <v>14</v>
      </c>
      <c r="C165" s="9">
        <v>0</v>
      </c>
      <c r="D165" s="32">
        <v>0</v>
      </c>
      <c r="E165" s="8">
        <v>0</v>
      </c>
      <c r="F165" s="1" t="s">
        <v>9</v>
      </c>
    </row>
    <row r="166" spans="1:6" ht="60">
      <c r="A166" s="2">
        <v>162</v>
      </c>
      <c r="B166" s="18" t="s">
        <v>44</v>
      </c>
      <c r="C166" s="5">
        <v>6537.7</v>
      </c>
      <c r="D166" s="32">
        <v>0</v>
      </c>
      <c r="E166" s="8">
        <f>D166/C166*100</f>
        <v>0</v>
      </c>
      <c r="F166" s="27" t="s">
        <v>128</v>
      </c>
    </row>
    <row r="167" spans="1:6" ht="15">
      <c r="A167" s="2">
        <v>163</v>
      </c>
      <c r="B167" s="6" t="s">
        <v>10</v>
      </c>
      <c r="C167" s="9">
        <v>0</v>
      </c>
      <c r="D167" s="60">
        <v>0</v>
      </c>
      <c r="E167" s="24">
        <v>0</v>
      </c>
      <c r="F167" s="1" t="s">
        <v>9</v>
      </c>
    </row>
    <row r="168" spans="1:6" ht="15">
      <c r="A168" s="2">
        <v>164</v>
      </c>
      <c r="B168" s="6" t="s">
        <v>11</v>
      </c>
      <c r="C168" s="9">
        <v>0</v>
      </c>
      <c r="D168" s="60">
        <v>0</v>
      </c>
      <c r="E168" s="24">
        <v>0</v>
      </c>
      <c r="F168" s="1"/>
    </row>
    <row r="169" spans="1:6" ht="15">
      <c r="A169" s="2">
        <v>165</v>
      </c>
      <c r="B169" s="6" t="s">
        <v>12</v>
      </c>
      <c r="C169" s="9">
        <v>0</v>
      </c>
      <c r="D169" s="60">
        <v>0</v>
      </c>
      <c r="E169" s="24">
        <v>0</v>
      </c>
      <c r="F169" s="1" t="s">
        <v>9</v>
      </c>
    </row>
    <row r="170" spans="1:6" ht="15">
      <c r="A170" s="2">
        <v>166</v>
      </c>
      <c r="B170" s="6" t="s">
        <v>13</v>
      </c>
      <c r="C170" s="7">
        <v>6537.7</v>
      </c>
      <c r="D170" s="60">
        <v>0</v>
      </c>
      <c r="E170" s="24">
        <v>0</v>
      </c>
      <c r="F170" s="1" t="s">
        <v>9</v>
      </c>
    </row>
    <row r="171" spans="1:6" ht="15">
      <c r="A171" s="2">
        <v>167</v>
      </c>
      <c r="B171" s="6" t="s">
        <v>14</v>
      </c>
      <c r="C171" s="9">
        <v>0</v>
      </c>
      <c r="D171" s="60">
        <v>0</v>
      </c>
      <c r="E171" s="24">
        <v>0</v>
      </c>
      <c r="F171" s="1" t="s">
        <v>9</v>
      </c>
    </row>
    <row r="172" spans="1:6" ht="15">
      <c r="A172" s="2">
        <v>168</v>
      </c>
      <c r="B172" s="64" t="s">
        <v>45</v>
      </c>
      <c r="C172" s="64"/>
      <c r="D172" s="64"/>
      <c r="E172" s="64"/>
      <c r="F172" s="65"/>
    </row>
    <row r="173" spans="1:6" ht="45.75" customHeight="1">
      <c r="A173" s="2">
        <v>169</v>
      </c>
      <c r="B173" s="6" t="s">
        <v>46</v>
      </c>
      <c r="C173" s="5">
        <v>348171.7</v>
      </c>
      <c r="D173" s="53">
        <f>D174+D175+D177+D178</f>
        <v>154420.557</v>
      </c>
      <c r="E173" s="24">
        <f>D173/C173*100</f>
        <v>44.351840485599489</v>
      </c>
      <c r="F173" s="1" t="s">
        <v>9</v>
      </c>
    </row>
    <row r="174" spans="1:6" ht="15">
      <c r="A174" s="2">
        <v>170</v>
      </c>
      <c r="B174" s="6" t="s">
        <v>10</v>
      </c>
      <c r="C174" s="9">
        <v>0</v>
      </c>
      <c r="D174" s="54">
        <f t="shared" ref="D174:D178" si="8">D180+D186+D192+D198+D204+D210+D216+D222+D228+D234+D240+D246+D252</f>
        <v>0</v>
      </c>
      <c r="E174" s="24">
        <v>0</v>
      </c>
      <c r="F174" s="1" t="s">
        <v>9</v>
      </c>
    </row>
    <row r="175" spans="1:6" ht="15">
      <c r="A175" s="2">
        <v>171</v>
      </c>
      <c r="B175" s="6" t="s">
        <v>11</v>
      </c>
      <c r="C175" s="9">
        <v>0</v>
      </c>
      <c r="D175" s="54">
        <f t="shared" si="8"/>
        <v>0</v>
      </c>
      <c r="E175" s="24">
        <v>0</v>
      </c>
      <c r="F175" s="1" t="s">
        <v>9</v>
      </c>
    </row>
    <row r="176" spans="1:6" ht="15">
      <c r="A176" s="2">
        <v>172</v>
      </c>
      <c r="B176" s="6" t="s">
        <v>12</v>
      </c>
      <c r="C176" s="9">
        <v>0</v>
      </c>
      <c r="D176" s="54">
        <f t="shared" si="8"/>
        <v>0</v>
      </c>
      <c r="E176" s="24">
        <v>0</v>
      </c>
      <c r="F176" s="1" t="s">
        <v>9</v>
      </c>
    </row>
    <row r="177" spans="1:7" ht="15">
      <c r="A177" s="2">
        <v>173</v>
      </c>
      <c r="B177" s="6" t="s">
        <v>13</v>
      </c>
      <c r="C177" s="7">
        <v>280178.5</v>
      </c>
      <c r="D177" s="54">
        <f t="shared" si="8"/>
        <v>154420.557</v>
      </c>
      <c r="E177" s="24">
        <f>D177/C177*100</f>
        <v>55.115063075860569</v>
      </c>
      <c r="F177" s="1" t="s">
        <v>9</v>
      </c>
    </row>
    <row r="178" spans="1:7" ht="15">
      <c r="A178" s="2">
        <v>174</v>
      </c>
      <c r="B178" s="6" t="s">
        <v>14</v>
      </c>
      <c r="C178" s="7">
        <v>67993.2</v>
      </c>
      <c r="D178" s="54">
        <f t="shared" si="8"/>
        <v>0</v>
      </c>
      <c r="E178" s="24">
        <v>0</v>
      </c>
      <c r="F178" s="1" t="s">
        <v>9</v>
      </c>
    </row>
    <row r="179" spans="1:7" ht="105">
      <c r="A179" s="2">
        <v>175</v>
      </c>
      <c r="B179" s="49" t="s">
        <v>47</v>
      </c>
      <c r="C179" s="47">
        <v>32553.200000000001</v>
      </c>
      <c r="D179" s="48">
        <f>D183</f>
        <v>730.2</v>
      </c>
      <c r="E179" s="48">
        <f>E183</f>
        <v>46.807692307692307</v>
      </c>
      <c r="F179" s="33" t="s">
        <v>130</v>
      </c>
      <c r="G179" t="s">
        <v>95</v>
      </c>
    </row>
    <row r="180" spans="1:7" ht="15">
      <c r="A180" s="2">
        <v>176</v>
      </c>
      <c r="B180" s="6" t="s">
        <v>10</v>
      </c>
      <c r="C180" s="9">
        <v>0</v>
      </c>
      <c r="D180" s="54">
        <v>0</v>
      </c>
      <c r="E180" s="10">
        <v>0</v>
      </c>
      <c r="F180" s="1" t="s">
        <v>9</v>
      </c>
    </row>
    <row r="181" spans="1:7" ht="15">
      <c r="A181" s="2">
        <v>177</v>
      </c>
      <c r="B181" s="6" t="s">
        <v>48</v>
      </c>
      <c r="C181" s="9">
        <v>0</v>
      </c>
      <c r="D181" s="54">
        <v>0</v>
      </c>
      <c r="E181" s="24">
        <v>0</v>
      </c>
      <c r="F181" s="1" t="s">
        <v>9</v>
      </c>
    </row>
    <row r="182" spans="1:7" ht="15">
      <c r="A182" s="2">
        <v>178</v>
      </c>
      <c r="B182" s="6" t="s">
        <v>12</v>
      </c>
      <c r="C182" s="9">
        <v>0</v>
      </c>
      <c r="D182" s="54">
        <v>0</v>
      </c>
      <c r="E182" s="24">
        <v>0</v>
      </c>
      <c r="F182" s="1" t="s">
        <v>9</v>
      </c>
    </row>
    <row r="183" spans="1:7" ht="15">
      <c r="A183" s="2">
        <v>179</v>
      </c>
      <c r="B183" s="6" t="s">
        <v>49</v>
      </c>
      <c r="C183" s="7">
        <v>1560</v>
      </c>
      <c r="D183" s="54">
        <v>730.2</v>
      </c>
      <c r="E183" s="10">
        <f>D183*100/C183</f>
        <v>46.807692307692307</v>
      </c>
      <c r="F183" s="1" t="s">
        <v>9</v>
      </c>
    </row>
    <row r="184" spans="1:7" ht="15">
      <c r="A184" s="2">
        <v>180</v>
      </c>
      <c r="B184" s="6" t="s">
        <v>50</v>
      </c>
      <c r="C184" s="7">
        <v>30993.200000000001</v>
      </c>
      <c r="D184" s="54">
        <v>0</v>
      </c>
      <c r="E184" s="10">
        <v>0</v>
      </c>
      <c r="F184" s="28" t="s">
        <v>9</v>
      </c>
    </row>
    <row r="185" spans="1:7" ht="75">
      <c r="A185" s="2">
        <v>181</v>
      </c>
      <c r="B185" s="6" t="s">
        <v>51</v>
      </c>
      <c r="C185" s="5">
        <v>2100</v>
      </c>
      <c r="D185" s="56">
        <f>D189</f>
        <v>1005.7</v>
      </c>
      <c r="E185" s="24">
        <f>E189</f>
        <v>47.890476190476193</v>
      </c>
      <c r="F185" s="33" t="s">
        <v>131</v>
      </c>
    </row>
    <row r="186" spans="1:7" ht="15">
      <c r="A186" s="2">
        <v>182</v>
      </c>
      <c r="B186" s="6" t="s">
        <v>10</v>
      </c>
      <c r="C186" s="9">
        <v>0</v>
      </c>
      <c r="D186" s="32">
        <v>0</v>
      </c>
      <c r="E186" s="24">
        <v>0</v>
      </c>
      <c r="F186" s="1" t="s">
        <v>9</v>
      </c>
    </row>
    <row r="187" spans="1:7" ht="15">
      <c r="A187" s="2">
        <v>183</v>
      </c>
      <c r="B187" s="6" t="s">
        <v>48</v>
      </c>
      <c r="C187" s="9">
        <v>0</v>
      </c>
      <c r="D187" s="32">
        <v>0</v>
      </c>
      <c r="E187" s="10">
        <v>0</v>
      </c>
      <c r="F187" s="1" t="s">
        <v>9</v>
      </c>
    </row>
    <row r="188" spans="1:7" ht="15">
      <c r="A188" s="2">
        <v>184</v>
      </c>
      <c r="B188" s="6" t="s">
        <v>12</v>
      </c>
      <c r="C188" s="9">
        <v>0</v>
      </c>
      <c r="D188" s="32">
        <v>0</v>
      </c>
      <c r="E188" s="10">
        <v>0</v>
      </c>
      <c r="F188" s="1" t="s">
        <v>9</v>
      </c>
    </row>
    <row r="189" spans="1:7" ht="15">
      <c r="A189" s="2">
        <v>185</v>
      </c>
      <c r="B189" s="6" t="s">
        <v>49</v>
      </c>
      <c r="C189" s="7">
        <v>2100</v>
      </c>
      <c r="D189" s="32">
        <v>1005.7</v>
      </c>
      <c r="E189" s="10">
        <f>D189*100/C189</f>
        <v>47.890476190476193</v>
      </c>
      <c r="F189" s="1" t="s">
        <v>9</v>
      </c>
    </row>
    <row r="190" spans="1:7" ht="15">
      <c r="A190" s="2">
        <v>186</v>
      </c>
      <c r="B190" s="6" t="s">
        <v>50</v>
      </c>
      <c r="C190" s="9">
        <v>0</v>
      </c>
      <c r="D190" s="32">
        <v>0</v>
      </c>
      <c r="E190" s="10">
        <v>0</v>
      </c>
      <c r="F190" s="28" t="s">
        <v>9</v>
      </c>
    </row>
    <row r="191" spans="1:7" ht="91.5" customHeight="1">
      <c r="A191" s="2">
        <v>187</v>
      </c>
      <c r="B191" s="6" t="s">
        <v>52</v>
      </c>
      <c r="C191" s="5">
        <v>30250</v>
      </c>
      <c r="D191" s="19">
        <v>6.8</v>
      </c>
      <c r="E191" s="8">
        <v>0.1</v>
      </c>
      <c r="F191" s="55" t="s">
        <v>132</v>
      </c>
    </row>
    <row r="192" spans="1:7" ht="15">
      <c r="A192" s="2">
        <v>188</v>
      </c>
      <c r="B192" s="6" t="s">
        <v>10</v>
      </c>
      <c r="C192" s="9">
        <v>0</v>
      </c>
      <c r="D192" s="54">
        <v>0</v>
      </c>
      <c r="E192" s="24">
        <v>0</v>
      </c>
      <c r="F192" s="1" t="s">
        <v>9</v>
      </c>
    </row>
    <row r="193" spans="1:6" ht="15">
      <c r="A193" s="2">
        <v>189</v>
      </c>
      <c r="B193" s="6" t="s">
        <v>48</v>
      </c>
      <c r="C193" s="9">
        <v>0</v>
      </c>
      <c r="D193" s="54">
        <v>0</v>
      </c>
      <c r="E193" s="24">
        <v>0</v>
      </c>
      <c r="F193" s="1" t="s">
        <v>9</v>
      </c>
    </row>
    <row r="194" spans="1:6" ht="15">
      <c r="A194" s="2">
        <v>190</v>
      </c>
      <c r="B194" s="6" t="s">
        <v>12</v>
      </c>
      <c r="C194" s="9">
        <v>0</v>
      </c>
      <c r="D194" s="54">
        <v>0</v>
      </c>
      <c r="E194" s="24">
        <v>0</v>
      </c>
      <c r="F194" s="1" t="s">
        <v>9</v>
      </c>
    </row>
    <row r="195" spans="1:6" ht="15">
      <c r="A195" s="2">
        <v>191</v>
      </c>
      <c r="B195" s="6" t="s">
        <v>49</v>
      </c>
      <c r="C195" s="7">
        <v>30250</v>
      </c>
      <c r="D195" s="54">
        <v>6.8</v>
      </c>
      <c r="E195" s="24">
        <v>0.1</v>
      </c>
      <c r="F195" s="1" t="s">
        <v>9</v>
      </c>
    </row>
    <row r="196" spans="1:6" ht="15">
      <c r="A196" s="2">
        <v>192</v>
      </c>
      <c r="B196" s="6" t="s">
        <v>50</v>
      </c>
      <c r="C196" s="9">
        <v>0</v>
      </c>
      <c r="D196" s="54">
        <v>0</v>
      </c>
      <c r="E196" s="24">
        <v>0</v>
      </c>
      <c r="F196" s="1" t="s">
        <v>9</v>
      </c>
    </row>
    <row r="197" spans="1:6" ht="59.25" customHeight="1">
      <c r="A197" s="2">
        <v>193</v>
      </c>
      <c r="B197" s="6" t="s">
        <v>53</v>
      </c>
      <c r="C197" s="5">
        <v>26000</v>
      </c>
      <c r="D197" s="53">
        <v>1953.7</v>
      </c>
      <c r="E197" s="8">
        <f>D197*100/C197</f>
        <v>7.5142307692307693</v>
      </c>
      <c r="F197" s="33" t="s">
        <v>133</v>
      </c>
    </row>
    <row r="198" spans="1:6" ht="15">
      <c r="A198" s="2">
        <v>194</v>
      </c>
      <c r="B198" s="6" t="s">
        <v>10</v>
      </c>
      <c r="C198" s="9">
        <v>0</v>
      </c>
      <c r="D198" s="54">
        <v>0</v>
      </c>
      <c r="E198" s="10">
        <v>0</v>
      </c>
      <c r="F198" s="1" t="s">
        <v>9</v>
      </c>
    </row>
    <row r="199" spans="1:6" ht="15">
      <c r="A199" s="2">
        <v>195</v>
      </c>
      <c r="B199" s="6" t="s">
        <v>48</v>
      </c>
      <c r="C199" s="9">
        <v>0</v>
      </c>
      <c r="D199" s="54">
        <v>0</v>
      </c>
      <c r="E199" s="24">
        <v>0</v>
      </c>
      <c r="F199" s="1" t="s">
        <v>9</v>
      </c>
    </row>
    <row r="200" spans="1:6" ht="15">
      <c r="A200" s="2">
        <v>196</v>
      </c>
      <c r="B200" s="6" t="s">
        <v>12</v>
      </c>
      <c r="C200" s="9">
        <v>0</v>
      </c>
      <c r="D200" s="54">
        <v>0</v>
      </c>
      <c r="E200" s="24">
        <v>0</v>
      </c>
      <c r="F200" s="1" t="s">
        <v>9</v>
      </c>
    </row>
    <row r="201" spans="1:6" ht="15">
      <c r="A201" s="2">
        <v>197</v>
      </c>
      <c r="B201" s="6" t="s">
        <v>49</v>
      </c>
      <c r="C201" s="7">
        <v>26000</v>
      </c>
      <c r="D201" s="54">
        <v>1953.7</v>
      </c>
      <c r="E201" s="10">
        <f>E197</f>
        <v>7.5142307692307693</v>
      </c>
      <c r="F201" s="1" t="s">
        <v>9</v>
      </c>
    </row>
    <row r="202" spans="1:6" ht="15">
      <c r="A202" s="2">
        <v>198</v>
      </c>
      <c r="B202" s="6" t="s">
        <v>50</v>
      </c>
      <c r="C202" s="9">
        <v>0</v>
      </c>
      <c r="D202" s="54">
        <v>0</v>
      </c>
      <c r="E202" s="10">
        <v>0</v>
      </c>
      <c r="F202" s="1" t="s">
        <v>9</v>
      </c>
    </row>
    <row r="203" spans="1:6" ht="75.75" customHeight="1">
      <c r="A203" s="2">
        <v>199</v>
      </c>
      <c r="B203" s="6" t="s">
        <v>54</v>
      </c>
      <c r="C203" s="5">
        <v>3056.6</v>
      </c>
      <c r="D203" s="53">
        <v>3056.6</v>
      </c>
      <c r="E203" s="8">
        <v>100</v>
      </c>
      <c r="F203" s="18" t="s">
        <v>134</v>
      </c>
    </row>
    <row r="204" spans="1:6" ht="15">
      <c r="A204" s="2">
        <v>200</v>
      </c>
      <c r="B204" s="6" t="s">
        <v>55</v>
      </c>
      <c r="C204" s="9">
        <v>0</v>
      </c>
      <c r="D204" s="54">
        <v>0</v>
      </c>
      <c r="E204" s="10">
        <v>0</v>
      </c>
      <c r="F204" s="1" t="s">
        <v>9</v>
      </c>
    </row>
    <row r="205" spans="1:6" ht="15">
      <c r="A205" s="2">
        <v>201</v>
      </c>
      <c r="B205" s="6" t="s">
        <v>11</v>
      </c>
      <c r="C205" s="9">
        <v>0</v>
      </c>
      <c r="D205" s="54">
        <v>0</v>
      </c>
      <c r="E205" s="10">
        <v>0</v>
      </c>
      <c r="F205" s="1" t="s">
        <v>9</v>
      </c>
    </row>
    <row r="206" spans="1:6" ht="15">
      <c r="A206" s="2">
        <v>202</v>
      </c>
      <c r="B206" s="6" t="s">
        <v>12</v>
      </c>
      <c r="C206" s="9">
        <v>0</v>
      </c>
      <c r="D206" s="54">
        <v>0</v>
      </c>
      <c r="E206" s="10">
        <v>0</v>
      </c>
      <c r="F206" s="1" t="s">
        <v>9</v>
      </c>
    </row>
    <row r="207" spans="1:6" ht="15">
      <c r="A207" s="2">
        <v>203</v>
      </c>
      <c r="B207" s="6" t="s">
        <v>13</v>
      </c>
      <c r="C207" s="7">
        <v>3056.6</v>
      </c>
      <c r="D207" s="54">
        <v>3056.6</v>
      </c>
      <c r="E207" s="10">
        <v>100</v>
      </c>
      <c r="F207" s="1" t="s">
        <v>9</v>
      </c>
    </row>
    <row r="208" spans="1:6" ht="15">
      <c r="A208" s="2">
        <v>204</v>
      </c>
      <c r="B208" s="6" t="s">
        <v>50</v>
      </c>
      <c r="C208" s="9">
        <v>0</v>
      </c>
      <c r="D208" s="54">
        <v>0</v>
      </c>
      <c r="E208" s="10">
        <v>0</v>
      </c>
      <c r="F208" s="1" t="s">
        <v>9</v>
      </c>
    </row>
    <row r="209" spans="1:6" ht="90">
      <c r="A209" s="2">
        <v>205</v>
      </c>
      <c r="B209" s="6" t="s">
        <v>99</v>
      </c>
      <c r="C209" s="5">
        <v>65483.199999999997</v>
      </c>
      <c r="D209" s="56">
        <v>45042.2</v>
      </c>
      <c r="E209" s="8">
        <f>D209*100/C209</f>
        <v>68.784359957973962</v>
      </c>
      <c r="F209" s="18" t="s">
        <v>135</v>
      </c>
    </row>
    <row r="210" spans="1:6" ht="15">
      <c r="A210" s="2">
        <v>206</v>
      </c>
      <c r="B210" s="6" t="s">
        <v>10</v>
      </c>
      <c r="C210" s="9">
        <v>0</v>
      </c>
      <c r="D210" s="32">
        <v>0</v>
      </c>
      <c r="E210" s="10">
        <v>0</v>
      </c>
      <c r="F210" s="1" t="s">
        <v>9</v>
      </c>
    </row>
    <row r="211" spans="1:6" ht="15">
      <c r="A211" s="2">
        <v>207</v>
      </c>
      <c r="B211" s="6" t="s">
        <v>11</v>
      </c>
      <c r="C211" s="9">
        <v>0</v>
      </c>
      <c r="D211" s="32">
        <v>0</v>
      </c>
      <c r="E211" s="10">
        <v>0</v>
      </c>
      <c r="F211" s="1" t="s">
        <v>9</v>
      </c>
    </row>
    <row r="212" spans="1:6" ht="15">
      <c r="A212" s="2">
        <v>208</v>
      </c>
      <c r="B212" s="6" t="s">
        <v>12</v>
      </c>
      <c r="C212" s="9">
        <v>0</v>
      </c>
      <c r="D212" s="32">
        <v>0</v>
      </c>
      <c r="E212" s="10">
        <v>0</v>
      </c>
      <c r="F212" s="1" t="s">
        <v>9</v>
      </c>
    </row>
    <row r="213" spans="1:6" ht="15">
      <c r="A213" s="2">
        <v>209</v>
      </c>
      <c r="B213" s="6" t="s">
        <v>13</v>
      </c>
      <c r="C213" s="30">
        <v>65483.199999999997</v>
      </c>
      <c r="D213" s="32">
        <v>45042.2</v>
      </c>
      <c r="E213" s="10">
        <f>E209</f>
        <v>68.784359957973962</v>
      </c>
      <c r="F213" s="1" t="s">
        <v>9</v>
      </c>
    </row>
    <row r="214" spans="1:6" ht="15">
      <c r="A214" s="2">
        <v>210</v>
      </c>
      <c r="B214" s="6" t="s">
        <v>14</v>
      </c>
      <c r="C214" s="9">
        <v>0</v>
      </c>
      <c r="D214" s="32">
        <v>0</v>
      </c>
      <c r="E214" s="10">
        <v>0</v>
      </c>
      <c r="F214" s="1" t="s">
        <v>9</v>
      </c>
    </row>
    <row r="215" spans="1:6" ht="91.5" customHeight="1">
      <c r="A215" s="2">
        <v>211</v>
      </c>
      <c r="B215" s="6" t="s">
        <v>56</v>
      </c>
      <c r="C215" s="5">
        <v>6688.9</v>
      </c>
      <c r="D215" s="56">
        <v>42.89</v>
      </c>
      <c r="E215" s="8">
        <f>D215*100/C215</f>
        <v>0.6412115594492368</v>
      </c>
      <c r="F215" s="18" t="s">
        <v>136</v>
      </c>
    </row>
    <row r="216" spans="1:6" ht="15">
      <c r="A216" s="2">
        <v>212</v>
      </c>
      <c r="B216" s="6" t="s">
        <v>10</v>
      </c>
      <c r="C216" s="9">
        <v>0</v>
      </c>
      <c r="D216" s="32">
        <v>0</v>
      </c>
      <c r="E216" s="10">
        <v>0</v>
      </c>
      <c r="F216" s="1" t="s">
        <v>9</v>
      </c>
    </row>
    <row r="217" spans="1:6" ht="15">
      <c r="A217" s="2">
        <v>213</v>
      </c>
      <c r="B217" s="6" t="s">
        <v>48</v>
      </c>
      <c r="C217" s="9">
        <v>0</v>
      </c>
      <c r="D217" s="32">
        <v>0</v>
      </c>
      <c r="E217" s="10">
        <v>0</v>
      </c>
      <c r="F217" s="1" t="s">
        <v>9</v>
      </c>
    </row>
    <row r="218" spans="1:6" ht="15">
      <c r="A218" s="2">
        <v>214</v>
      </c>
      <c r="B218" s="6" t="s">
        <v>12</v>
      </c>
      <c r="C218" s="9">
        <v>0</v>
      </c>
      <c r="D218" s="32">
        <v>0</v>
      </c>
      <c r="E218" s="10">
        <v>0</v>
      </c>
      <c r="F218" s="1" t="s">
        <v>9</v>
      </c>
    </row>
    <row r="219" spans="1:6" ht="15">
      <c r="A219" s="2">
        <v>215</v>
      </c>
      <c r="B219" s="6" t="s">
        <v>49</v>
      </c>
      <c r="C219" s="7">
        <v>6688.9</v>
      </c>
      <c r="D219" s="32">
        <v>42.89</v>
      </c>
      <c r="E219" s="10">
        <f>E215</f>
        <v>0.6412115594492368</v>
      </c>
      <c r="F219" s="1" t="s">
        <v>9</v>
      </c>
    </row>
    <row r="220" spans="1:6" ht="15">
      <c r="A220" s="2">
        <v>216</v>
      </c>
      <c r="B220" s="6" t="s">
        <v>50</v>
      </c>
      <c r="C220" s="9">
        <v>0</v>
      </c>
      <c r="D220" s="32">
        <v>0</v>
      </c>
      <c r="E220" s="10">
        <v>0</v>
      </c>
      <c r="F220" s="1" t="s">
        <v>9</v>
      </c>
    </row>
    <row r="221" spans="1:6" ht="75">
      <c r="A221" s="2">
        <v>217</v>
      </c>
      <c r="B221" s="18" t="s">
        <v>57</v>
      </c>
      <c r="C221" s="5">
        <v>35650.199999999997</v>
      </c>
      <c r="D221" s="56">
        <v>10658.236999999999</v>
      </c>
      <c r="E221" s="8">
        <f>D221*100/C221</f>
        <v>29.896710256884955</v>
      </c>
      <c r="F221" s="21" t="s">
        <v>137</v>
      </c>
    </row>
    <row r="222" spans="1:6" ht="15">
      <c r="A222" s="2">
        <v>218</v>
      </c>
      <c r="B222" s="6" t="s">
        <v>10</v>
      </c>
      <c r="C222" s="9">
        <v>0</v>
      </c>
      <c r="D222" s="32">
        <v>0</v>
      </c>
      <c r="E222" s="10">
        <v>0</v>
      </c>
      <c r="F222" s="1" t="s">
        <v>9</v>
      </c>
    </row>
    <row r="223" spans="1:6" ht="15">
      <c r="A223" s="2">
        <v>219</v>
      </c>
      <c r="B223" s="6" t="s">
        <v>48</v>
      </c>
      <c r="C223" s="9">
        <v>0</v>
      </c>
      <c r="D223" s="32">
        <v>0</v>
      </c>
      <c r="E223" s="10">
        <v>0</v>
      </c>
      <c r="F223" s="1" t="s">
        <v>9</v>
      </c>
    </row>
    <row r="224" spans="1:6" ht="15">
      <c r="A224" s="2">
        <v>220</v>
      </c>
      <c r="B224" s="6" t="s">
        <v>12</v>
      </c>
      <c r="C224" s="9">
        <v>0</v>
      </c>
      <c r="D224" s="32">
        <v>0</v>
      </c>
      <c r="E224" s="10">
        <v>0</v>
      </c>
      <c r="F224" s="1" t="s">
        <v>9</v>
      </c>
    </row>
    <row r="225" spans="1:6" ht="15">
      <c r="A225" s="2">
        <v>221</v>
      </c>
      <c r="B225" s="6" t="s">
        <v>49</v>
      </c>
      <c r="C225" s="7">
        <v>35650.199999999997</v>
      </c>
      <c r="D225" s="32">
        <v>10658.236999999999</v>
      </c>
      <c r="E225" s="10">
        <f>E221</f>
        <v>29.896710256884955</v>
      </c>
      <c r="F225" s="1" t="s">
        <v>9</v>
      </c>
    </row>
    <row r="226" spans="1:6" ht="15">
      <c r="A226" s="2">
        <v>222</v>
      </c>
      <c r="B226" s="6" t="s">
        <v>50</v>
      </c>
      <c r="C226" s="9">
        <v>0</v>
      </c>
      <c r="D226" s="32">
        <v>0</v>
      </c>
      <c r="E226" s="10">
        <v>0</v>
      </c>
      <c r="F226" s="1" t="s">
        <v>9</v>
      </c>
    </row>
    <row r="227" spans="1:6" ht="152.25" customHeight="1">
      <c r="A227" s="2">
        <v>223</v>
      </c>
      <c r="B227" s="6" t="s">
        <v>100</v>
      </c>
      <c r="C227" s="5">
        <v>9300</v>
      </c>
      <c r="D227" s="50">
        <f>D231</f>
        <v>0</v>
      </c>
      <c r="E227" s="10">
        <v>0</v>
      </c>
      <c r="F227" s="33" t="s">
        <v>138</v>
      </c>
    </row>
    <row r="228" spans="1:6" ht="15">
      <c r="A228" s="2">
        <v>224</v>
      </c>
      <c r="B228" s="6" t="s">
        <v>10</v>
      </c>
      <c r="C228" s="9">
        <v>0</v>
      </c>
      <c r="D228" s="54">
        <v>0</v>
      </c>
      <c r="E228" s="10">
        <v>0</v>
      </c>
      <c r="F228" s="1" t="s">
        <v>9</v>
      </c>
    </row>
    <row r="229" spans="1:6" ht="15">
      <c r="A229" s="2">
        <v>225</v>
      </c>
      <c r="B229" s="6" t="s">
        <v>11</v>
      </c>
      <c r="C229" s="9">
        <v>0</v>
      </c>
      <c r="D229" s="54">
        <v>0</v>
      </c>
      <c r="E229" s="10">
        <v>0</v>
      </c>
      <c r="F229" s="1" t="s">
        <v>9</v>
      </c>
    </row>
    <row r="230" spans="1:6" ht="15">
      <c r="A230" s="2">
        <v>226</v>
      </c>
      <c r="B230" s="6" t="s">
        <v>12</v>
      </c>
      <c r="C230" s="9">
        <v>0</v>
      </c>
      <c r="D230" s="54">
        <v>0</v>
      </c>
      <c r="E230" s="10">
        <v>0</v>
      </c>
      <c r="F230" s="1" t="s">
        <v>9</v>
      </c>
    </row>
    <row r="231" spans="1:6" ht="15">
      <c r="A231" s="2">
        <v>227</v>
      </c>
      <c r="B231" s="6" t="s">
        <v>13</v>
      </c>
      <c r="C231" s="7">
        <v>9300</v>
      </c>
      <c r="D231" s="50">
        <v>0</v>
      </c>
      <c r="E231" s="10">
        <v>0</v>
      </c>
      <c r="F231" s="1" t="s">
        <v>9</v>
      </c>
    </row>
    <row r="232" spans="1:6" ht="15">
      <c r="A232" s="2">
        <v>228</v>
      </c>
      <c r="B232" s="6" t="s">
        <v>14</v>
      </c>
      <c r="C232" s="9">
        <v>0</v>
      </c>
      <c r="D232" s="54">
        <v>0</v>
      </c>
      <c r="E232" s="10">
        <v>0</v>
      </c>
      <c r="F232" s="1" t="s">
        <v>9</v>
      </c>
    </row>
    <row r="233" spans="1:6" ht="105.75" customHeight="1">
      <c r="A233" s="2">
        <v>229</v>
      </c>
      <c r="B233" s="18" t="s">
        <v>58</v>
      </c>
      <c r="C233" s="5">
        <v>10140.5</v>
      </c>
      <c r="D233" s="56">
        <v>2267.4029999999998</v>
      </c>
      <c r="E233" s="8">
        <f>D233/C233*100</f>
        <v>22.359873773482569</v>
      </c>
      <c r="F233" s="21" t="s">
        <v>139</v>
      </c>
    </row>
    <row r="234" spans="1:6" ht="15">
      <c r="A234" s="2">
        <v>230</v>
      </c>
      <c r="B234" s="6" t="s">
        <v>59</v>
      </c>
      <c r="C234" s="9">
        <v>0</v>
      </c>
      <c r="D234" s="32">
        <v>0</v>
      </c>
      <c r="E234" s="10">
        <v>0</v>
      </c>
      <c r="F234" s="1" t="s">
        <v>9</v>
      </c>
    </row>
    <row r="235" spans="1:6" ht="15">
      <c r="A235" s="2">
        <v>231</v>
      </c>
      <c r="B235" s="6" t="s">
        <v>48</v>
      </c>
      <c r="C235" s="23">
        <v>0</v>
      </c>
      <c r="D235" s="60">
        <v>0</v>
      </c>
      <c r="E235" s="24">
        <v>0</v>
      </c>
      <c r="F235" s="1" t="s">
        <v>9</v>
      </c>
    </row>
    <row r="236" spans="1:6" ht="15">
      <c r="A236" s="2">
        <v>232</v>
      </c>
      <c r="B236" s="6" t="s">
        <v>12</v>
      </c>
      <c r="C236" s="23">
        <v>0</v>
      </c>
      <c r="D236" s="60">
        <v>0</v>
      </c>
      <c r="E236" s="24">
        <v>0</v>
      </c>
      <c r="F236" s="1" t="s">
        <v>9</v>
      </c>
    </row>
    <row r="237" spans="1:6" ht="15">
      <c r="A237" s="2">
        <v>233</v>
      </c>
      <c r="B237" s="6" t="s">
        <v>49</v>
      </c>
      <c r="C237" s="7">
        <v>10140.5</v>
      </c>
      <c r="D237" s="32">
        <v>2267.4029999999998</v>
      </c>
      <c r="E237" s="8">
        <f>D237/C237*100</f>
        <v>22.359873773482569</v>
      </c>
      <c r="F237" s="1" t="s">
        <v>9</v>
      </c>
    </row>
    <row r="238" spans="1:6" ht="15">
      <c r="A238" s="2">
        <v>234</v>
      </c>
      <c r="B238" s="6" t="s">
        <v>50</v>
      </c>
      <c r="C238" s="9">
        <v>0</v>
      </c>
      <c r="D238" s="32">
        <v>0</v>
      </c>
      <c r="E238" s="1">
        <v>0</v>
      </c>
      <c r="F238" s="1" t="s">
        <v>9</v>
      </c>
    </row>
    <row r="239" spans="1:6" ht="105">
      <c r="A239" s="2">
        <v>235</v>
      </c>
      <c r="B239" s="6" t="s">
        <v>101</v>
      </c>
      <c r="C239" s="5">
        <v>37000</v>
      </c>
      <c r="D239" s="50">
        <f>D244</f>
        <v>0</v>
      </c>
      <c r="E239" s="10">
        <v>0</v>
      </c>
      <c r="F239" s="33" t="s">
        <v>140</v>
      </c>
    </row>
    <row r="240" spans="1:6" ht="15">
      <c r="A240" s="2">
        <v>236</v>
      </c>
      <c r="B240" s="6" t="s">
        <v>59</v>
      </c>
      <c r="C240" s="9">
        <v>0</v>
      </c>
      <c r="D240" s="54">
        <v>0</v>
      </c>
      <c r="E240" s="10">
        <v>0</v>
      </c>
      <c r="F240" s="1" t="s">
        <v>9</v>
      </c>
    </row>
    <row r="241" spans="1:6" ht="15">
      <c r="A241" s="2">
        <v>237</v>
      </c>
      <c r="B241" s="6" t="s">
        <v>48</v>
      </c>
      <c r="C241" s="9">
        <v>0</v>
      </c>
      <c r="D241" s="54">
        <v>0</v>
      </c>
      <c r="E241" s="10">
        <v>0</v>
      </c>
      <c r="F241" s="1" t="s">
        <v>9</v>
      </c>
    </row>
    <row r="242" spans="1:6" ht="15">
      <c r="A242" s="2">
        <v>238</v>
      </c>
      <c r="B242" s="6" t="s">
        <v>12</v>
      </c>
      <c r="C242" s="9">
        <v>0</v>
      </c>
      <c r="D242" s="54">
        <v>0</v>
      </c>
      <c r="E242" s="10">
        <v>0</v>
      </c>
      <c r="F242" s="1" t="s">
        <v>9</v>
      </c>
    </row>
    <row r="243" spans="1:6" ht="15">
      <c r="A243" s="2">
        <v>239</v>
      </c>
      <c r="B243" s="6" t="s">
        <v>49</v>
      </c>
      <c r="C243" s="9">
        <v>0</v>
      </c>
      <c r="D243" s="54">
        <v>0</v>
      </c>
      <c r="E243" s="10">
        <v>0</v>
      </c>
      <c r="F243" s="1" t="s">
        <v>9</v>
      </c>
    </row>
    <row r="244" spans="1:6" ht="15">
      <c r="A244" s="2">
        <v>240</v>
      </c>
      <c r="B244" s="6" t="s">
        <v>50</v>
      </c>
      <c r="C244" s="7">
        <v>37000</v>
      </c>
      <c r="D244" s="50">
        <v>0</v>
      </c>
      <c r="E244" s="10">
        <v>0</v>
      </c>
      <c r="F244" s="1" t="s">
        <v>9</v>
      </c>
    </row>
    <row r="245" spans="1:6" ht="60">
      <c r="A245" s="2">
        <v>241</v>
      </c>
      <c r="B245" s="6" t="s">
        <v>60</v>
      </c>
      <c r="C245" s="5">
        <v>2400</v>
      </c>
      <c r="D245" s="56">
        <f>D249</f>
        <v>1826.8910000000001</v>
      </c>
      <c r="E245" s="8">
        <f>D245*100/C245</f>
        <v>76.120458333333332</v>
      </c>
      <c r="F245" s="33" t="s">
        <v>96</v>
      </c>
    </row>
    <row r="246" spans="1:6" ht="15">
      <c r="A246" s="2">
        <v>242</v>
      </c>
      <c r="B246" s="6" t="s">
        <v>55</v>
      </c>
      <c r="C246" s="9">
        <v>0</v>
      </c>
      <c r="D246" s="32">
        <v>0</v>
      </c>
      <c r="E246" s="10">
        <v>0</v>
      </c>
      <c r="F246" s="1" t="s">
        <v>9</v>
      </c>
    </row>
    <row r="247" spans="1:6" ht="15">
      <c r="A247" s="2">
        <v>243</v>
      </c>
      <c r="B247" s="6" t="s">
        <v>48</v>
      </c>
      <c r="C247" s="9">
        <v>0</v>
      </c>
      <c r="D247" s="32">
        <v>0</v>
      </c>
      <c r="E247" s="10">
        <v>0</v>
      </c>
      <c r="F247" s="1" t="s">
        <v>9</v>
      </c>
    </row>
    <row r="248" spans="1:6" ht="15">
      <c r="A248" s="2">
        <v>244</v>
      </c>
      <c r="B248" s="6" t="s">
        <v>12</v>
      </c>
      <c r="C248" s="9">
        <v>0</v>
      </c>
      <c r="D248" s="32">
        <v>0</v>
      </c>
      <c r="E248" s="10">
        <v>0</v>
      </c>
      <c r="F248" s="1" t="s">
        <v>9</v>
      </c>
    </row>
    <row r="249" spans="1:6" ht="15">
      <c r="A249" s="2">
        <v>245</v>
      </c>
      <c r="B249" s="6" t="s">
        <v>49</v>
      </c>
      <c r="C249" s="7">
        <v>2400</v>
      </c>
      <c r="D249" s="59">
        <f>1170.699+656.192</f>
        <v>1826.8910000000001</v>
      </c>
      <c r="E249" s="8">
        <f>D249*100/C249</f>
        <v>76.120458333333332</v>
      </c>
      <c r="F249" s="1" t="s">
        <v>9</v>
      </c>
    </row>
    <row r="250" spans="1:6" ht="15">
      <c r="A250" s="2">
        <v>246</v>
      </c>
      <c r="B250" s="6" t="s">
        <v>50</v>
      </c>
      <c r="C250" s="9">
        <v>0</v>
      </c>
      <c r="D250" s="32">
        <v>0</v>
      </c>
      <c r="E250" s="10">
        <v>0</v>
      </c>
      <c r="F250" s="1" t="s">
        <v>9</v>
      </c>
    </row>
    <row r="251" spans="1:6" ht="74.25" customHeight="1">
      <c r="A251" s="2">
        <v>247</v>
      </c>
      <c r="B251" s="18" t="s">
        <v>61</v>
      </c>
      <c r="C251" s="5">
        <v>87549.1</v>
      </c>
      <c r="D251" s="56">
        <f>D255</f>
        <v>87829.936000000002</v>
      </c>
      <c r="E251" s="8">
        <f>D251/C251*100</f>
        <v>100.32077542773141</v>
      </c>
      <c r="F251" s="31" t="s">
        <v>109</v>
      </c>
    </row>
    <row r="252" spans="1:6" ht="15">
      <c r="A252" s="2">
        <v>248</v>
      </c>
      <c r="B252" s="4" t="s">
        <v>10</v>
      </c>
      <c r="C252" s="19">
        <v>0</v>
      </c>
      <c r="D252" s="56">
        <v>0</v>
      </c>
      <c r="E252" s="8">
        <v>0</v>
      </c>
      <c r="F252" s="3" t="s">
        <v>9</v>
      </c>
    </row>
    <row r="253" spans="1:6" ht="15">
      <c r="A253" s="2">
        <v>249</v>
      </c>
      <c r="B253" s="4" t="s">
        <v>11</v>
      </c>
      <c r="C253" s="19">
        <v>0</v>
      </c>
      <c r="D253" s="56">
        <v>0</v>
      </c>
      <c r="E253" s="8">
        <v>0</v>
      </c>
      <c r="F253" s="3" t="s">
        <v>9</v>
      </c>
    </row>
    <row r="254" spans="1:6" ht="15">
      <c r="A254" s="2">
        <v>250</v>
      </c>
      <c r="B254" s="4" t="s">
        <v>12</v>
      </c>
      <c r="C254" s="19">
        <v>0</v>
      </c>
      <c r="D254" s="56">
        <v>0</v>
      </c>
      <c r="E254" s="8">
        <v>0</v>
      </c>
      <c r="F254" s="3" t="s">
        <v>9</v>
      </c>
    </row>
    <row r="255" spans="1:6" ht="15">
      <c r="A255" s="2">
        <v>251</v>
      </c>
      <c r="B255" s="4" t="s">
        <v>13</v>
      </c>
      <c r="C255" s="5">
        <v>87549.1</v>
      </c>
      <c r="D255" s="56">
        <f>87829.936</f>
        <v>87829.936000000002</v>
      </c>
      <c r="E255" s="8">
        <f>D255/C255*100</f>
        <v>100.32077542773141</v>
      </c>
      <c r="F255" s="3" t="s">
        <v>9</v>
      </c>
    </row>
    <row r="256" spans="1:6" ht="15">
      <c r="A256" s="2">
        <v>252</v>
      </c>
      <c r="B256" s="6" t="s">
        <v>14</v>
      </c>
      <c r="C256" s="19">
        <v>0</v>
      </c>
      <c r="D256" s="56">
        <v>0</v>
      </c>
      <c r="E256" s="8">
        <v>0</v>
      </c>
      <c r="F256" s="3" t="s">
        <v>9</v>
      </c>
    </row>
    <row r="257" spans="1:6" ht="15">
      <c r="A257" s="2">
        <v>253</v>
      </c>
      <c r="B257" s="64" t="s">
        <v>62</v>
      </c>
      <c r="C257" s="64"/>
      <c r="D257" s="64"/>
      <c r="E257" s="64"/>
      <c r="F257" s="65"/>
    </row>
    <row r="258" spans="1:6" ht="45">
      <c r="A258" s="2">
        <v>254</v>
      </c>
      <c r="B258" s="6" t="s">
        <v>63</v>
      </c>
      <c r="C258" s="5">
        <v>21931.4</v>
      </c>
      <c r="D258" s="56">
        <f>D259+D260+D262+D263</f>
        <v>2995</v>
      </c>
      <c r="E258" s="8">
        <f>D258*100/C258</f>
        <v>13.656218937231548</v>
      </c>
      <c r="F258" s="1" t="s">
        <v>9</v>
      </c>
    </row>
    <row r="259" spans="1:6" ht="15">
      <c r="A259" s="2">
        <v>255</v>
      </c>
      <c r="B259" s="6" t="s">
        <v>10</v>
      </c>
      <c r="C259" s="9">
        <v>0</v>
      </c>
      <c r="D259" s="32">
        <f t="shared" ref="D259:D263" si="9">D265+D271</f>
        <v>0</v>
      </c>
      <c r="E259" s="8">
        <v>0</v>
      </c>
      <c r="F259" s="1" t="s">
        <v>9</v>
      </c>
    </row>
    <row r="260" spans="1:6" ht="15">
      <c r="A260" s="2">
        <v>256</v>
      </c>
      <c r="B260" s="6" t="s">
        <v>11</v>
      </c>
      <c r="C260" s="9">
        <v>0</v>
      </c>
      <c r="D260" s="32">
        <f t="shared" si="9"/>
        <v>0</v>
      </c>
      <c r="E260" s="8">
        <v>0</v>
      </c>
      <c r="F260" s="1" t="s">
        <v>9</v>
      </c>
    </row>
    <row r="261" spans="1:6" ht="15">
      <c r="A261" s="2">
        <v>257</v>
      </c>
      <c r="B261" s="6" t="s">
        <v>12</v>
      </c>
      <c r="C261" s="9">
        <v>0</v>
      </c>
      <c r="D261" s="32">
        <f t="shared" si="9"/>
        <v>0</v>
      </c>
      <c r="E261" s="8">
        <v>0</v>
      </c>
      <c r="F261" s="1" t="s">
        <v>9</v>
      </c>
    </row>
    <row r="262" spans="1:6" ht="15">
      <c r="A262" s="2">
        <v>258</v>
      </c>
      <c r="B262" s="6" t="s">
        <v>13</v>
      </c>
      <c r="C262" s="7">
        <v>21931.4</v>
      </c>
      <c r="D262" s="32">
        <f t="shared" si="9"/>
        <v>2995</v>
      </c>
      <c r="E262" s="8">
        <f>D262*100/C262</f>
        <v>13.656218937231548</v>
      </c>
      <c r="F262" s="1" t="s">
        <v>9</v>
      </c>
    </row>
    <row r="263" spans="1:6" ht="15">
      <c r="A263" s="2">
        <v>259</v>
      </c>
      <c r="B263" s="6" t="s">
        <v>14</v>
      </c>
      <c r="C263" s="9">
        <v>0</v>
      </c>
      <c r="D263" s="32">
        <f t="shared" si="9"/>
        <v>0</v>
      </c>
      <c r="E263" s="8">
        <v>0</v>
      </c>
      <c r="F263" s="1" t="s">
        <v>9</v>
      </c>
    </row>
    <row r="264" spans="1:6" ht="91.5" customHeight="1">
      <c r="A264" s="2">
        <v>260</v>
      </c>
      <c r="B264" s="6" t="s">
        <v>64</v>
      </c>
      <c r="C264" s="5">
        <v>11233.1</v>
      </c>
      <c r="D264" s="56">
        <v>2995</v>
      </c>
      <c r="E264" s="8">
        <f>D264*100/C264</f>
        <v>26.662274884048035</v>
      </c>
      <c r="F264" s="18" t="s">
        <v>141</v>
      </c>
    </row>
    <row r="265" spans="1:6" ht="15">
      <c r="A265" s="2">
        <v>261</v>
      </c>
      <c r="B265" s="6" t="s">
        <v>10</v>
      </c>
      <c r="C265" s="9">
        <v>0</v>
      </c>
      <c r="D265" s="32">
        <v>0</v>
      </c>
      <c r="E265" s="10">
        <v>0</v>
      </c>
      <c r="F265" s="1" t="s">
        <v>9</v>
      </c>
    </row>
    <row r="266" spans="1:6" ht="15">
      <c r="A266" s="2">
        <v>262</v>
      </c>
      <c r="B266" s="6" t="s">
        <v>11</v>
      </c>
      <c r="C266" s="9">
        <v>0</v>
      </c>
      <c r="D266" s="32">
        <v>0</v>
      </c>
      <c r="E266" s="10">
        <v>0</v>
      </c>
      <c r="F266" s="1" t="s">
        <v>9</v>
      </c>
    </row>
    <row r="267" spans="1:6" ht="15">
      <c r="A267" s="2">
        <v>263</v>
      </c>
      <c r="B267" s="6" t="s">
        <v>12</v>
      </c>
      <c r="C267" s="9">
        <v>0</v>
      </c>
      <c r="D267" s="32">
        <v>0</v>
      </c>
      <c r="E267" s="10">
        <v>0</v>
      </c>
      <c r="F267" s="1" t="s">
        <v>9</v>
      </c>
    </row>
    <row r="268" spans="1:6" ht="15">
      <c r="A268" s="2">
        <v>264</v>
      </c>
      <c r="B268" s="6" t="s">
        <v>13</v>
      </c>
      <c r="C268" s="7">
        <v>11233.1</v>
      </c>
      <c r="D268" s="32">
        <v>2995</v>
      </c>
      <c r="E268" s="10">
        <f>E264</f>
        <v>26.662274884048035</v>
      </c>
      <c r="F268" s="1" t="s">
        <v>9</v>
      </c>
    </row>
    <row r="269" spans="1:6" ht="15">
      <c r="A269" s="2">
        <v>265</v>
      </c>
      <c r="B269" s="6" t="s">
        <v>14</v>
      </c>
      <c r="C269" s="9">
        <v>0</v>
      </c>
      <c r="D269" s="32">
        <v>0</v>
      </c>
      <c r="E269" s="10">
        <v>0</v>
      </c>
      <c r="F269" s="1" t="s">
        <v>9</v>
      </c>
    </row>
    <row r="270" spans="1:6" ht="91.5" customHeight="1">
      <c r="A270" s="2">
        <v>266</v>
      </c>
      <c r="B270" s="6" t="s">
        <v>65</v>
      </c>
      <c r="C270" s="5">
        <v>10698.3</v>
      </c>
      <c r="D270" s="56">
        <v>0</v>
      </c>
      <c r="E270" s="8">
        <v>0</v>
      </c>
      <c r="F270" s="18" t="s">
        <v>142</v>
      </c>
    </row>
    <row r="271" spans="1:6" ht="15">
      <c r="A271" s="2">
        <v>267</v>
      </c>
      <c r="B271" s="6" t="s">
        <v>10</v>
      </c>
      <c r="C271" s="9">
        <v>0</v>
      </c>
      <c r="D271" s="54">
        <v>0</v>
      </c>
      <c r="E271" s="24">
        <v>0</v>
      </c>
      <c r="F271" s="1" t="s">
        <v>9</v>
      </c>
    </row>
    <row r="272" spans="1:6" ht="15">
      <c r="A272" s="2">
        <v>268</v>
      </c>
      <c r="B272" s="6" t="s">
        <v>11</v>
      </c>
      <c r="C272" s="9">
        <v>0</v>
      </c>
      <c r="D272" s="54">
        <v>0</v>
      </c>
      <c r="E272" s="24">
        <v>0</v>
      </c>
      <c r="F272" s="1" t="s">
        <v>9</v>
      </c>
    </row>
    <row r="273" spans="1:6" ht="15">
      <c r="A273" s="2">
        <v>269</v>
      </c>
      <c r="B273" s="6" t="s">
        <v>12</v>
      </c>
      <c r="C273" s="9">
        <v>0</v>
      </c>
      <c r="D273" s="54">
        <v>0</v>
      </c>
      <c r="E273" s="24">
        <v>0</v>
      </c>
      <c r="F273" s="1" t="s">
        <v>9</v>
      </c>
    </row>
    <row r="274" spans="1:6" ht="15">
      <c r="A274" s="2">
        <v>270</v>
      </c>
      <c r="B274" s="6" t="s">
        <v>13</v>
      </c>
      <c r="C274" s="7">
        <v>10698.3</v>
      </c>
      <c r="D274" s="54">
        <v>0</v>
      </c>
      <c r="E274" s="24">
        <v>0</v>
      </c>
      <c r="F274" s="1" t="s">
        <v>9</v>
      </c>
    </row>
    <row r="275" spans="1:6" ht="15">
      <c r="A275" s="2">
        <v>271</v>
      </c>
      <c r="B275" s="6" t="s">
        <v>14</v>
      </c>
      <c r="C275" s="9">
        <v>0</v>
      </c>
      <c r="D275" s="54">
        <v>0</v>
      </c>
      <c r="E275" s="24">
        <v>0</v>
      </c>
      <c r="F275" s="1" t="s">
        <v>9</v>
      </c>
    </row>
    <row r="276" spans="1:6" ht="15">
      <c r="A276" s="2">
        <v>272</v>
      </c>
      <c r="B276" s="64" t="s">
        <v>66</v>
      </c>
      <c r="C276" s="64"/>
      <c r="D276" s="64"/>
      <c r="E276" s="64"/>
      <c r="F276" s="65"/>
    </row>
    <row r="277" spans="1:6" ht="45">
      <c r="A277" s="2">
        <v>273</v>
      </c>
      <c r="B277" s="6" t="s">
        <v>67</v>
      </c>
      <c r="C277" s="5">
        <v>566344.69999999995</v>
      </c>
      <c r="D277" s="56">
        <f>D278+D279+D281+D282</f>
        <v>513726.88500000001</v>
      </c>
      <c r="E277" s="8">
        <f>D277/C277*100</f>
        <v>90.709224435224698</v>
      </c>
      <c r="F277" s="1" t="s">
        <v>9</v>
      </c>
    </row>
    <row r="278" spans="1:6" ht="15">
      <c r="A278" s="2">
        <v>274</v>
      </c>
      <c r="B278" s="6" t="s">
        <v>10</v>
      </c>
      <c r="C278" s="9">
        <v>0</v>
      </c>
      <c r="D278" s="32">
        <f>D284+D290+D296+D302+D308</f>
        <v>0</v>
      </c>
      <c r="E278" s="8">
        <v>0</v>
      </c>
      <c r="F278" s="1" t="s">
        <v>9</v>
      </c>
    </row>
    <row r="279" spans="1:6" ht="15">
      <c r="A279" s="2">
        <v>275</v>
      </c>
      <c r="B279" s="6" t="s">
        <v>11</v>
      </c>
      <c r="C279" s="7">
        <v>99702.5</v>
      </c>
      <c r="D279" s="32">
        <f t="shared" ref="D279:D282" si="10">D285+D291+D297+D303+D309</f>
        <v>99702.5</v>
      </c>
      <c r="E279" s="8">
        <f t="shared" ref="E279:E282" si="11">D279/C279*100</f>
        <v>100</v>
      </c>
      <c r="F279" s="1" t="s">
        <v>9</v>
      </c>
    </row>
    <row r="280" spans="1:6" ht="15">
      <c r="A280" s="2">
        <v>276</v>
      </c>
      <c r="B280" s="6" t="s">
        <v>12</v>
      </c>
      <c r="C280" s="7">
        <v>99702.5</v>
      </c>
      <c r="D280" s="32">
        <f t="shared" si="10"/>
        <v>99702.5</v>
      </c>
      <c r="E280" s="8">
        <f t="shared" si="11"/>
        <v>100</v>
      </c>
      <c r="F280" s="1" t="s">
        <v>9</v>
      </c>
    </row>
    <row r="281" spans="1:6" ht="15">
      <c r="A281" s="2">
        <v>277</v>
      </c>
      <c r="B281" s="6" t="s">
        <v>13</v>
      </c>
      <c r="C281" s="7">
        <v>436642.2</v>
      </c>
      <c r="D281" s="32">
        <f t="shared" si="10"/>
        <v>384024.38500000001</v>
      </c>
      <c r="E281" s="8">
        <f t="shared" si="11"/>
        <v>87.949443503170329</v>
      </c>
      <c r="F281" s="1" t="s">
        <v>9</v>
      </c>
    </row>
    <row r="282" spans="1:6" ht="15">
      <c r="A282" s="2">
        <v>278</v>
      </c>
      <c r="B282" s="6" t="s">
        <v>14</v>
      </c>
      <c r="C282" s="7">
        <v>30000</v>
      </c>
      <c r="D282" s="32">
        <f t="shared" si="10"/>
        <v>30000</v>
      </c>
      <c r="E282" s="8">
        <f t="shared" si="11"/>
        <v>100</v>
      </c>
      <c r="F282" s="1" t="s">
        <v>9</v>
      </c>
    </row>
    <row r="283" spans="1:6" ht="90" customHeight="1">
      <c r="A283" s="2">
        <v>279</v>
      </c>
      <c r="B283" s="49" t="s">
        <v>68</v>
      </c>
      <c r="C283" s="47">
        <v>149826.5</v>
      </c>
      <c r="D283" s="59">
        <v>118803.3</v>
      </c>
      <c r="E283" s="48">
        <f>D283/C283*100</f>
        <v>79.293916630235643</v>
      </c>
      <c r="F283" s="49" t="s">
        <v>143</v>
      </c>
    </row>
    <row r="284" spans="1:6" ht="15">
      <c r="A284" s="2">
        <v>280</v>
      </c>
      <c r="B284" s="6" t="s">
        <v>10</v>
      </c>
      <c r="C284" s="9">
        <v>0</v>
      </c>
      <c r="D284" s="32">
        <v>0</v>
      </c>
      <c r="E284" s="10">
        <v>0</v>
      </c>
      <c r="F284" s="1" t="s">
        <v>9</v>
      </c>
    </row>
    <row r="285" spans="1:6" ht="15">
      <c r="A285" s="2">
        <v>281</v>
      </c>
      <c r="B285" s="6" t="s">
        <v>11</v>
      </c>
      <c r="C285" s="9">
        <v>0</v>
      </c>
      <c r="D285" s="32">
        <v>0</v>
      </c>
      <c r="E285" s="10">
        <v>0</v>
      </c>
      <c r="F285" s="1" t="s">
        <v>9</v>
      </c>
    </row>
    <row r="286" spans="1:6" ht="15">
      <c r="A286" s="2">
        <v>282</v>
      </c>
      <c r="B286" s="6" t="s">
        <v>12</v>
      </c>
      <c r="C286" s="9">
        <v>0</v>
      </c>
      <c r="D286" s="32">
        <v>0</v>
      </c>
      <c r="E286" s="10">
        <v>0</v>
      </c>
      <c r="F286" s="1" t="s">
        <v>9</v>
      </c>
    </row>
    <row r="287" spans="1:6" ht="15">
      <c r="A287" s="2">
        <v>283</v>
      </c>
      <c r="B287" s="6" t="s">
        <v>13</v>
      </c>
      <c r="C287" s="7">
        <v>149826.5</v>
      </c>
      <c r="D287" s="32">
        <v>118803.3</v>
      </c>
      <c r="E287" s="8">
        <f>D287/C287*100</f>
        <v>79.293916630235643</v>
      </c>
      <c r="F287" s="1" t="s">
        <v>9</v>
      </c>
    </row>
    <row r="288" spans="1:6" ht="15">
      <c r="A288" s="2">
        <v>284</v>
      </c>
      <c r="B288" s="6" t="s">
        <v>14</v>
      </c>
      <c r="C288" s="9">
        <v>0</v>
      </c>
      <c r="D288" s="32">
        <v>0</v>
      </c>
      <c r="E288" s="10">
        <v>0</v>
      </c>
      <c r="F288" s="1" t="s">
        <v>9</v>
      </c>
    </row>
    <row r="289" spans="1:6" ht="90">
      <c r="A289" s="2">
        <v>285</v>
      </c>
      <c r="B289" s="4" t="s">
        <v>102</v>
      </c>
      <c r="C289" s="5">
        <v>20000</v>
      </c>
      <c r="D289" s="56">
        <v>0</v>
      </c>
      <c r="E289" s="8">
        <f>D289/C289*100</f>
        <v>0</v>
      </c>
      <c r="F289" s="33" t="s">
        <v>144</v>
      </c>
    </row>
    <row r="290" spans="1:6" ht="15">
      <c r="A290" s="2">
        <v>286</v>
      </c>
      <c r="B290" s="6" t="s">
        <v>10</v>
      </c>
      <c r="C290" s="9">
        <v>0</v>
      </c>
      <c r="D290" s="32">
        <v>0</v>
      </c>
      <c r="E290" s="10">
        <v>0</v>
      </c>
      <c r="F290" s="1" t="s">
        <v>9</v>
      </c>
    </row>
    <row r="291" spans="1:6" ht="15">
      <c r="A291" s="2">
        <v>287</v>
      </c>
      <c r="B291" s="6" t="s">
        <v>11</v>
      </c>
      <c r="C291" s="7">
        <v>0</v>
      </c>
      <c r="D291" s="32">
        <v>0</v>
      </c>
      <c r="E291" s="32">
        <v>0</v>
      </c>
      <c r="F291" s="1" t="s">
        <v>9</v>
      </c>
    </row>
    <row r="292" spans="1:6" ht="15">
      <c r="A292" s="2">
        <v>288</v>
      </c>
      <c r="B292" s="6" t="s">
        <v>12</v>
      </c>
      <c r="C292" s="7">
        <v>0</v>
      </c>
      <c r="D292" s="32">
        <v>0</v>
      </c>
      <c r="E292" s="32">
        <v>0</v>
      </c>
      <c r="F292" s="1" t="s">
        <v>9</v>
      </c>
    </row>
    <row r="293" spans="1:6" ht="15">
      <c r="A293" s="2">
        <v>289</v>
      </c>
      <c r="B293" s="6" t="s">
        <v>13</v>
      </c>
      <c r="C293" s="7">
        <v>20000</v>
      </c>
      <c r="D293" s="32">
        <v>0</v>
      </c>
      <c r="E293" s="10">
        <v>0</v>
      </c>
      <c r="F293" s="1" t="s">
        <v>9</v>
      </c>
    </row>
    <row r="294" spans="1:6" ht="15">
      <c r="A294" s="2">
        <v>290</v>
      </c>
      <c r="B294" s="6" t="s">
        <v>14</v>
      </c>
      <c r="C294" s="7">
        <v>0</v>
      </c>
      <c r="D294" s="32">
        <v>0</v>
      </c>
      <c r="E294" s="32">
        <v>0</v>
      </c>
      <c r="F294" s="1" t="s">
        <v>9</v>
      </c>
    </row>
    <row r="295" spans="1:6" ht="90">
      <c r="A295" s="2">
        <v>291</v>
      </c>
      <c r="B295" s="4" t="s">
        <v>148</v>
      </c>
      <c r="C295" s="5">
        <v>200800.4</v>
      </c>
      <c r="D295" s="56">
        <f>D297+D299+D300</f>
        <v>200734.5</v>
      </c>
      <c r="E295" s="8">
        <f>D295/C295*100</f>
        <v>99.967181340276213</v>
      </c>
      <c r="F295" s="33" t="s">
        <v>145</v>
      </c>
    </row>
    <row r="296" spans="1:6" ht="15">
      <c r="A296" s="2">
        <v>292</v>
      </c>
      <c r="B296" s="6" t="s">
        <v>10</v>
      </c>
      <c r="C296" s="23">
        <v>0</v>
      </c>
      <c r="D296" s="32">
        <v>0</v>
      </c>
      <c r="E296" s="10">
        <v>0</v>
      </c>
      <c r="F296" s="1" t="s">
        <v>9</v>
      </c>
    </row>
    <row r="297" spans="1:6" ht="15">
      <c r="A297" s="2">
        <v>293</v>
      </c>
      <c r="B297" s="6" t="s">
        <v>11</v>
      </c>
      <c r="C297" s="34">
        <v>99702.5</v>
      </c>
      <c r="D297" s="32">
        <v>99702.5</v>
      </c>
      <c r="E297" s="10">
        <f t="shared" ref="E297:E311" si="12">D297/C297*100</f>
        <v>100</v>
      </c>
      <c r="F297" s="1" t="s">
        <v>9</v>
      </c>
    </row>
    <row r="298" spans="1:6" ht="15">
      <c r="A298" s="2">
        <v>294</v>
      </c>
      <c r="B298" s="6" t="s">
        <v>12</v>
      </c>
      <c r="C298" s="34">
        <v>99702.5</v>
      </c>
      <c r="D298" s="32">
        <v>99702.5</v>
      </c>
      <c r="E298" s="10">
        <f t="shared" si="12"/>
        <v>100</v>
      </c>
      <c r="F298" s="1" t="s">
        <v>9</v>
      </c>
    </row>
    <row r="299" spans="1:6" ht="15">
      <c r="A299" s="2">
        <v>295</v>
      </c>
      <c r="B299" s="6" t="s">
        <v>13</v>
      </c>
      <c r="C299" s="34">
        <v>71097.899999999994</v>
      </c>
      <c r="D299" s="32">
        <f>58032+13000</f>
        <v>71032</v>
      </c>
      <c r="E299" s="10">
        <f t="shared" si="12"/>
        <v>99.907310905104097</v>
      </c>
      <c r="F299" s="1" t="s">
        <v>9</v>
      </c>
    </row>
    <row r="300" spans="1:6" ht="15">
      <c r="A300" s="2">
        <v>296</v>
      </c>
      <c r="B300" s="6" t="s">
        <v>14</v>
      </c>
      <c r="C300" s="34">
        <v>30000</v>
      </c>
      <c r="D300" s="32">
        <v>30000</v>
      </c>
      <c r="E300" s="10">
        <f t="shared" si="12"/>
        <v>100</v>
      </c>
      <c r="F300" s="1" t="s">
        <v>9</v>
      </c>
    </row>
    <row r="301" spans="1:6" ht="90">
      <c r="A301" s="2">
        <v>297</v>
      </c>
      <c r="B301" s="18" t="s">
        <v>147</v>
      </c>
      <c r="C301" s="5">
        <v>116320.7</v>
      </c>
      <c r="D301" s="56">
        <v>117390.08500000001</v>
      </c>
      <c r="E301" s="8">
        <f>D301/C301*100</f>
        <v>100.9193419571925</v>
      </c>
      <c r="F301" s="36" t="s">
        <v>146</v>
      </c>
    </row>
    <row r="302" spans="1:6" ht="15">
      <c r="A302" s="2">
        <v>298</v>
      </c>
      <c r="B302" s="6" t="s">
        <v>10</v>
      </c>
      <c r="C302" s="9">
        <v>0</v>
      </c>
      <c r="D302" s="32">
        <v>0</v>
      </c>
      <c r="E302" s="10">
        <v>0</v>
      </c>
      <c r="F302" s="1" t="s">
        <v>9</v>
      </c>
    </row>
    <row r="303" spans="1:6" ht="15">
      <c r="A303" s="2">
        <v>299</v>
      </c>
      <c r="B303" s="6" t="s">
        <v>11</v>
      </c>
      <c r="C303" s="9">
        <v>0</v>
      </c>
      <c r="D303" s="60">
        <v>0</v>
      </c>
      <c r="E303" s="24">
        <v>0</v>
      </c>
      <c r="F303" s="1" t="s">
        <v>9</v>
      </c>
    </row>
    <row r="304" spans="1:6" ht="15">
      <c r="A304" s="2">
        <v>300</v>
      </c>
      <c r="B304" s="6" t="s">
        <v>12</v>
      </c>
      <c r="C304" s="9">
        <v>0</v>
      </c>
      <c r="D304" s="60">
        <v>0</v>
      </c>
      <c r="E304" s="24">
        <v>0</v>
      </c>
      <c r="F304" s="1" t="s">
        <v>9</v>
      </c>
    </row>
    <row r="305" spans="1:6" ht="15">
      <c r="A305" s="2">
        <v>301</v>
      </c>
      <c r="B305" s="6" t="s">
        <v>13</v>
      </c>
      <c r="C305" s="7">
        <v>116320.7</v>
      </c>
      <c r="D305" s="32">
        <v>117390.08500000001</v>
      </c>
      <c r="E305" s="8">
        <f>D305/C305*100</f>
        <v>100.9193419571925</v>
      </c>
      <c r="F305" s="1" t="s">
        <v>9</v>
      </c>
    </row>
    <row r="306" spans="1:6" ht="15">
      <c r="A306" s="2">
        <v>302</v>
      </c>
      <c r="B306" s="6" t="s">
        <v>14</v>
      </c>
      <c r="C306" s="9">
        <v>0</v>
      </c>
      <c r="D306" s="32">
        <v>0</v>
      </c>
      <c r="E306" s="10">
        <v>0</v>
      </c>
      <c r="F306" s="1" t="s">
        <v>9</v>
      </c>
    </row>
    <row r="307" spans="1:6" ht="74.25" customHeight="1">
      <c r="A307" s="2">
        <v>303</v>
      </c>
      <c r="B307" s="4" t="s">
        <v>69</v>
      </c>
      <c r="C307" s="5">
        <v>79397.100000000006</v>
      </c>
      <c r="D307" s="56">
        <v>76799</v>
      </c>
      <c r="E307" s="8">
        <f t="shared" si="12"/>
        <v>96.727714236414158</v>
      </c>
      <c r="F307" s="4" t="s">
        <v>110</v>
      </c>
    </row>
    <row r="308" spans="1:6" ht="15">
      <c r="A308" s="2">
        <v>304</v>
      </c>
      <c r="B308" s="6" t="s">
        <v>10</v>
      </c>
      <c r="C308" s="9">
        <v>0</v>
      </c>
      <c r="D308" s="32">
        <v>0</v>
      </c>
      <c r="E308" s="10">
        <v>0</v>
      </c>
      <c r="F308" s="1" t="s">
        <v>9</v>
      </c>
    </row>
    <row r="309" spans="1:6" ht="15">
      <c r="A309" s="2">
        <v>305</v>
      </c>
      <c r="B309" s="6" t="s">
        <v>11</v>
      </c>
      <c r="C309" s="9">
        <v>0</v>
      </c>
      <c r="D309" s="32">
        <v>0</v>
      </c>
      <c r="E309" s="10">
        <v>0</v>
      </c>
      <c r="F309" s="1" t="s">
        <v>9</v>
      </c>
    </row>
    <row r="310" spans="1:6" ht="15">
      <c r="A310" s="2">
        <v>306</v>
      </c>
      <c r="B310" s="6" t="s">
        <v>12</v>
      </c>
      <c r="C310" s="9">
        <v>0</v>
      </c>
      <c r="D310" s="32">
        <v>0</v>
      </c>
      <c r="E310" s="10">
        <v>0</v>
      </c>
      <c r="F310" s="1" t="s">
        <v>9</v>
      </c>
    </row>
    <row r="311" spans="1:6" ht="15">
      <c r="A311" s="2">
        <v>307</v>
      </c>
      <c r="B311" s="6" t="s">
        <v>13</v>
      </c>
      <c r="C311" s="7">
        <v>79397.100000000006</v>
      </c>
      <c r="D311" s="32">
        <v>76799</v>
      </c>
      <c r="E311" s="10">
        <f t="shared" si="12"/>
        <v>96.727714236414158</v>
      </c>
      <c r="F311" s="1" t="s">
        <v>9</v>
      </c>
    </row>
    <row r="312" spans="1:6" ht="15">
      <c r="A312" s="2">
        <v>308</v>
      </c>
      <c r="B312" s="6" t="s">
        <v>14</v>
      </c>
      <c r="C312" s="9">
        <v>0</v>
      </c>
      <c r="D312" s="32">
        <v>0</v>
      </c>
      <c r="E312" s="10">
        <v>0</v>
      </c>
      <c r="F312" s="1" t="s">
        <v>9</v>
      </c>
    </row>
    <row r="313" spans="1:6" ht="15">
      <c r="A313" s="2">
        <v>309</v>
      </c>
      <c r="B313" s="64" t="s">
        <v>70</v>
      </c>
      <c r="C313" s="64"/>
      <c r="D313" s="64"/>
      <c r="E313" s="64"/>
      <c r="F313" s="65"/>
    </row>
    <row r="314" spans="1:6" ht="45">
      <c r="A314" s="2">
        <v>310</v>
      </c>
      <c r="B314" s="6" t="s">
        <v>71</v>
      </c>
      <c r="C314" s="5">
        <v>894680.2</v>
      </c>
      <c r="D314" s="53">
        <f>D315+D316+D318+D319</f>
        <v>501027.71899999998</v>
      </c>
      <c r="E314" s="54">
        <f t="shared" ref="E314" si="13">D314/C314*100</f>
        <v>56.00076083051799</v>
      </c>
      <c r="F314" s="1" t="s">
        <v>9</v>
      </c>
    </row>
    <row r="315" spans="1:6" ht="15">
      <c r="A315" s="2">
        <v>311</v>
      </c>
      <c r="B315" s="6" t="s">
        <v>10</v>
      </c>
      <c r="C315" s="9">
        <v>0</v>
      </c>
      <c r="D315" s="54">
        <f>D321+D327+D333+D339+D345+D351+D357+D363+D369+D375+D381+D387+D393+D400+D405+D411+D417+D423+D429+D435</f>
        <v>0</v>
      </c>
      <c r="E315" s="54">
        <v>0</v>
      </c>
      <c r="F315" s="1" t="s">
        <v>9</v>
      </c>
    </row>
    <row r="316" spans="1:6" ht="15">
      <c r="A316" s="2">
        <v>312</v>
      </c>
      <c r="B316" s="6" t="s">
        <v>11</v>
      </c>
      <c r="C316" s="7">
        <v>338257.7</v>
      </c>
      <c r="D316" s="54">
        <f t="shared" ref="D316:D319" si="14">D322+D328+D334+D340+D346+D352+D358+D364+D370+D376+D382+D388+D394+D401+D406+D412+D418+D424+D430+D436</f>
        <v>325077.71999999997</v>
      </c>
      <c r="E316" s="54">
        <f>D316/C316*100</f>
        <v>96.103568374053268</v>
      </c>
      <c r="F316" s="1" t="s">
        <v>9</v>
      </c>
    </row>
    <row r="317" spans="1:6" ht="15">
      <c r="A317" s="2">
        <v>313</v>
      </c>
      <c r="B317" s="6" t="s">
        <v>12</v>
      </c>
      <c r="C317" s="7">
        <v>109851.4</v>
      </c>
      <c r="D317" s="54">
        <f t="shared" si="14"/>
        <v>109851.4</v>
      </c>
      <c r="E317" s="54">
        <f t="shared" ref="E317:E319" si="15">D317/C317*100</f>
        <v>100</v>
      </c>
      <c r="F317" s="1" t="s">
        <v>9</v>
      </c>
    </row>
    <row r="318" spans="1:6" ht="15">
      <c r="A318" s="2">
        <v>314</v>
      </c>
      <c r="B318" s="6" t="s">
        <v>13</v>
      </c>
      <c r="C318" s="7">
        <v>346597.8</v>
      </c>
      <c r="D318" s="54">
        <f t="shared" si="14"/>
        <v>175949.99900000001</v>
      </c>
      <c r="E318" s="54">
        <f t="shared" si="15"/>
        <v>50.764892044900463</v>
      </c>
      <c r="F318" s="1" t="s">
        <v>9</v>
      </c>
    </row>
    <row r="319" spans="1:6" ht="15">
      <c r="A319" s="2">
        <v>315</v>
      </c>
      <c r="B319" s="6" t="s">
        <v>14</v>
      </c>
      <c r="C319" s="7">
        <v>209824.7</v>
      </c>
      <c r="D319" s="54">
        <f t="shared" si="14"/>
        <v>0</v>
      </c>
      <c r="E319" s="54">
        <f t="shared" si="15"/>
        <v>0</v>
      </c>
      <c r="F319" s="1" t="s">
        <v>9</v>
      </c>
    </row>
    <row r="320" spans="1:6" ht="91.5" customHeight="1">
      <c r="A320" s="2">
        <v>316</v>
      </c>
      <c r="B320" s="18" t="s">
        <v>149</v>
      </c>
      <c r="C320" s="5">
        <v>122820</v>
      </c>
      <c r="D320" s="53">
        <f>D323+D324</f>
        <v>128495.05799999999</v>
      </c>
      <c r="E320" s="8">
        <f>D320/C320*100</f>
        <v>104.6206301905227</v>
      </c>
      <c r="F320" s="21" t="s">
        <v>111</v>
      </c>
    </row>
    <row r="321" spans="1:6" ht="15">
      <c r="A321" s="2">
        <v>317</v>
      </c>
      <c r="B321" s="6" t="s">
        <v>10</v>
      </c>
      <c r="C321" s="9">
        <v>0</v>
      </c>
      <c r="D321" s="54">
        <v>0</v>
      </c>
      <c r="E321" s="10">
        <v>0</v>
      </c>
      <c r="F321" s="1" t="s">
        <v>9</v>
      </c>
    </row>
    <row r="322" spans="1:6" ht="15">
      <c r="A322" s="2">
        <v>318</v>
      </c>
      <c r="B322" s="6" t="s">
        <v>11</v>
      </c>
      <c r="C322" s="7">
        <v>109851.4</v>
      </c>
      <c r="D322" s="54">
        <f>D323</f>
        <v>109851.4</v>
      </c>
      <c r="E322" s="8">
        <f>D322/C322*100</f>
        <v>100</v>
      </c>
      <c r="F322" s="1" t="s">
        <v>9</v>
      </c>
    </row>
    <row r="323" spans="1:6" ht="15">
      <c r="A323" s="2">
        <v>319</v>
      </c>
      <c r="B323" s="6" t="s">
        <v>12</v>
      </c>
      <c r="C323" s="7">
        <v>109851.4</v>
      </c>
      <c r="D323" s="54">
        <v>109851.4</v>
      </c>
      <c r="E323" s="8">
        <f>D323/C323*100</f>
        <v>100</v>
      </c>
      <c r="F323" s="1" t="s">
        <v>9</v>
      </c>
    </row>
    <row r="324" spans="1:6" ht="15">
      <c r="A324" s="2">
        <v>320</v>
      </c>
      <c r="B324" s="6" t="s">
        <v>13</v>
      </c>
      <c r="C324" s="7">
        <v>12968.6</v>
      </c>
      <c r="D324" s="54">
        <v>18643.657999999999</v>
      </c>
      <c r="E324" s="8">
        <f>D324/C324*100</f>
        <v>143.7599895131317</v>
      </c>
      <c r="F324" s="1" t="s">
        <v>9</v>
      </c>
    </row>
    <row r="325" spans="1:6" ht="15">
      <c r="A325" s="2">
        <v>321</v>
      </c>
      <c r="B325" s="6" t="s">
        <v>14</v>
      </c>
      <c r="C325" s="9">
        <v>0</v>
      </c>
      <c r="D325" s="54">
        <v>0</v>
      </c>
      <c r="E325" s="10">
        <v>0</v>
      </c>
      <c r="F325" s="1" t="s">
        <v>9</v>
      </c>
    </row>
    <row r="326" spans="1:6" ht="62.25" customHeight="1">
      <c r="A326" s="2">
        <v>322</v>
      </c>
      <c r="B326" s="18" t="s">
        <v>72</v>
      </c>
      <c r="C326" s="5">
        <v>138899.9</v>
      </c>
      <c r="D326" s="53">
        <f>D328+D330</f>
        <v>227383.67999999999</v>
      </c>
      <c r="E326" s="10">
        <f>D326/C326*100</f>
        <v>163.7032712046589</v>
      </c>
      <c r="F326" s="21" t="s">
        <v>112</v>
      </c>
    </row>
    <row r="327" spans="1:6" ht="15">
      <c r="A327" s="2">
        <v>323</v>
      </c>
      <c r="B327" s="6" t="s">
        <v>10</v>
      </c>
      <c r="C327" s="9">
        <v>0</v>
      </c>
      <c r="D327" s="54">
        <v>0</v>
      </c>
      <c r="E327" s="10">
        <v>0</v>
      </c>
      <c r="F327" s="1" t="s">
        <v>9</v>
      </c>
    </row>
    <row r="328" spans="1:6" ht="15">
      <c r="A328" s="2">
        <v>324</v>
      </c>
      <c r="B328" s="6" t="s">
        <v>11</v>
      </c>
      <c r="C328" s="7">
        <v>107889.3</v>
      </c>
      <c r="D328" s="54">
        <v>137106.497</v>
      </c>
      <c r="E328" s="10">
        <f>D328/C328*100</f>
        <v>127.08071792105426</v>
      </c>
      <c r="F328" s="1" t="s">
        <v>9</v>
      </c>
    </row>
    <row r="329" spans="1:6" ht="15">
      <c r="A329" s="2">
        <v>325</v>
      </c>
      <c r="B329" s="6" t="s">
        <v>12</v>
      </c>
      <c r="C329" s="9">
        <v>0</v>
      </c>
      <c r="D329" s="54">
        <v>0</v>
      </c>
      <c r="E329" s="10">
        <v>0</v>
      </c>
      <c r="F329" s="1" t="s">
        <v>9</v>
      </c>
    </row>
    <row r="330" spans="1:6" ht="15">
      <c r="A330" s="2">
        <v>326</v>
      </c>
      <c r="B330" s="6" t="s">
        <v>13</v>
      </c>
      <c r="C330" s="7">
        <v>31010.6</v>
      </c>
      <c r="D330" s="54">
        <v>90277.183000000005</v>
      </c>
      <c r="E330" s="10">
        <f>D330/C330*100</f>
        <v>291.11717606237869</v>
      </c>
      <c r="F330" s="1" t="s">
        <v>9</v>
      </c>
    </row>
    <row r="331" spans="1:6" ht="15">
      <c r="A331" s="2">
        <v>327</v>
      </c>
      <c r="B331" s="6" t="s">
        <v>14</v>
      </c>
      <c r="C331" s="9">
        <v>0</v>
      </c>
      <c r="D331" s="54">
        <v>0</v>
      </c>
      <c r="E331" s="10">
        <v>0</v>
      </c>
      <c r="F331" s="1" t="s">
        <v>9</v>
      </c>
    </row>
    <row r="332" spans="1:6" ht="60.75" customHeight="1">
      <c r="A332" s="2">
        <v>328</v>
      </c>
      <c r="B332" s="18" t="s">
        <v>73</v>
      </c>
      <c r="C332" s="5">
        <v>196816.1</v>
      </c>
      <c r="D332" s="53">
        <f>D334+D336</f>
        <v>90776.197</v>
      </c>
      <c r="E332" s="53">
        <f>D332/C332*100</f>
        <v>46.122343141643391</v>
      </c>
      <c r="F332" s="33" t="s">
        <v>150</v>
      </c>
    </row>
    <row r="333" spans="1:6" ht="15">
      <c r="A333" s="2">
        <v>329</v>
      </c>
      <c r="B333" s="6" t="s">
        <v>10</v>
      </c>
      <c r="C333" s="9">
        <v>0</v>
      </c>
      <c r="D333" s="54">
        <v>0</v>
      </c>
      <c r="E333" s="53">
        <v>0</v>
      </c>
      <c r="F333" s="1" t="s">
        <v>9</v>
      </c>
    </row>
    <row r="334" spans="1:6" ht="15">
      <c r="A334" s="2">
        <v>330</v>
      </c>
      <c r="B334" s="6" t="s">
        <v>11</v>
      </c>
      <c r="C334" s="7">
        <v>120517</v>
      </c>
      <c r="D334" s="54">
        <v>78119.823000000004</v>
      </c>
      <c r="E334" s="53">
        <f t="shared" ref="E334:E336" si="16">D334/C334*100</f>
        <v>64.820583818050565</v>
      </c>
      <c r="F334" s="1" t="s">
        <v>9</v>
      </c>
    </row>
    <row r="335" spans="1:6" ht="15">
      <c r="A335" s="2">
        <v>331</v>
      </c>
      <c r="B335" s="6" t="s">
        <v>12</v>
      </c>
      <c r="C335" s="9">
        <v>0</v>
      </c>
      <c r="D335" s="54">
        <v>0</v>
      </c>
      <c r="E335" s="53">
        <v>0</v>
      </c>
      <c r="F335" s="1" t="s">
        <v>9</v>
      </c>
    </row>
    <row r="336" spans="1:6" ht="15">
      <c r="A336" s="2">
        <v>332</v>
      </c>
      <c r="B336" s="6" t="s">
        <v>13</v>
      </c>
      <c r="C336" s="7">
        <v>76299.100000000006</v>
      </c>
      <c r="D336" s="54">
        <f>12656.374</f>
        <v>12656.374</v>
      </c>
      <c r="E336" s="53">
        <f t="shared" si="16"/>
        <v>16.587841796299038</v>
      </c>
      <c r="F336" s="1" t="s">
        <v>9</v>
      </c>
    </row>
    <row r="337" spans="1:6" ht="15">
      <c r="A337" s="2">
        <v>333</v>
      </c>
      <c r="B337" s="6" t="s">
        <v>14</v>
      </c>
      <c r="C337" s="9">
        <v>0</v>
      </c>
      <c r="D337" s="54">
        <v>0</v>
      </c>
      <c r="E337" s="53">
        <v>0</v>
      </c>
      <c r="F337" s="1" t="s">
        <v>9</v>
      </c>
    </row>
    <row r="338" spans="1:6" ht="75">
      <c r="A338" s="2">
        <v>334</v>
      </c>
      <c r="B338" s="18" t="s">
        <v>74</v>
      </c>
      <c r="C338" s="5">
        <v>6000</v>
      </c>
      <c r="D338" s="56">
        <v>2399.346</v>
      </c>
      <c r="E338" s="8">
        <v>39.99</v>
      </c>
      <c r="F338" s="6" t="s">
        <v>98</v>
      </c>
    </row>
    <row r="339" spans="1:6" ht="15">
      <c r="A339" s="2">
        <v>335</v>
      </c>
      <c r="B339" s="6" t="s">
        <v>10</v>
      </c>
      <c r="C339" s="9">
        <v>0</v>
      </c>
      <c r="D339" s="32">
        <v>0</v>
      </c>
      <c r="E339" s="10">
        <v>0</v>
      </c>
      <c r="F339" s="1" t="s">
        <v>9</v>
      </c>
    </row>
    <row r="340" spans="1:6" ht="15">
      <c r="A340" s="2">
        <v>336</v>
      </c>
      <c r="B340" s="6" t="s">
        <v>11</v>
      </c>
      <c r="C340" s="9">
        <v>0</v>
      </c>
      <c r="D340" s="60">
        <v>0</v>
      </c>
      <c r="E340" s="10">
        <v>0</v>
      </c>
      <c r="F340" s="1" t="s">
        <v>9</v>
      </c>
    </row>
    <row r="341" spans="1:6" ht="15">
      <c r="A341" s="2">
        <v>337</v>
      </c>
      <c r="B341" s="6" t="s">
        <v>12</v>
      </c>
      <c r="C341" s="9">
        <v>0</v>
      </c>
      <c r="D341" s="60">
        <v>0</v>
      </c>
      <c r="E341" s="10">
        <v>0</v>
      </c>
      <c r="F341" s="1" t="s">
        <v>9</v>
      </c>
    </row>
    <row r="342" spans="1:6" ht="15">
      <c r="A342" s="2">
        <v>338</v>
      </c>
      <c r="B342" s="6" t="s">
        <v>13</v>
      </c>
      <c r="C342" s="7">
        <v>6000</v>
      </c>
      <c r="D342" s="32">
        <v>2399.35</v>
      </c>
      <c r="E342" s="10">
        <f>D342/C342*100</f>
        <v>39.989166666666662</v>
      </c>
      <c r="F342" s="1" t="s">
        <v>9</v>
      </c>
    </row>
    <row r="343" spans="1:6" ht="15">
      <c r="A343" s="2">
        <v>339</v>
      </c>
      <c r="B343" s="6" t="s">
        <v>14</v>
      </c>
      <c r="C343" s="9">
        <v>0</v>
      </c>
      <c r="D343" s="32">
        <v>0</v>
      </c>
      <c r="E343" s="10">
        <v>0</v>
      </c>
      <c r="F343" s="1" t="s">
        <v>9</v>
      </c>
    </row>
    <row r="344" spans="1:6" ht="60">
      <c r="A344" s="2">
        <v>340</v>
      </c>
      <c r="B344" s="18" t="s">
        <v>75</v>
      </c>
      <c r="C344" s="5">
        <v>84579</v>
      </c>
      <c r="D344" s="32">
        <f>D348</f>
        <v>46602.9</v>
      </c>
      <c r="E344" s="10">
        <f>D344/C344*100</f>
        <v>55.099847479870888</v>
      </c>
      <c r="F344" s="49" t="s">
        <v>151</v>
      </c>
    </row>
    <row r="345" spans="1:6" ht="15">
      <c r="A345" s="2">
        <v>341</v>
      </c>
      <c r="B345" s="6" t="s">
        <v>10</v>
      </c>
      <c r="C345" s="9">
        <v>0</v>
      </c>
      <c r="D345" s="60">
        <v>0</v>
      </c>
      <c r="E345" s="10">
        <v>0</v>
      </c>
      <c r="F345" s="1" t="s">
        <v>9</v>
      </c>
    </row>
    <row r="346" spans="1:6" ht="15">
      <c r="A346" s="2">
        <v>342</v>
      </c>
      <c r="B346" s="6" t="s">
        <v>11</v>
      </c>
      <c r="C346" s="9">
        <v>0</v>
      </c>
      <c r="D346" s="60">
        <v>0</v>
      </c>
      <c r="E346" s="10">
        <v>0</v>
      </c>
      <c r="F346" s="1" t="s">
        <v>9</v>
      </c>
    </row>
    <row r="347" spans="1:6" ht="15">
      <c r="A347" s="2">
        <v>343</v>
      </c>
      <c r="B347" s="6" t="s">
        <v>12</v>
      </c>
      <c r="C347" s="9">
        <v>0</v>
      </c>
      <c r="D347" s="60">
        <v>0</v>
      </c>
      <c r="E347" s="10">
        <v>0</v>
      </c>
      <c r="F347" s="1" t="s">
        <v>9</v>
      </c>
    </row>
    <row r="348" spans="1:6" ht="15">
      <c r="A348" s="2">
        <v>344</v>
      </c>
      <c r="B348" s="6" t="s">
        <v>13</v>
      </c>
      <c r="C348" s="7">
        <v>84579</v>
      </c>
      <c r="D348" s="60">
        <f>46602.9</f>
        <v>46602.9</v>
      </c>
      <c r="E348" s="10">
        <f>D348/C348*100</f>
        <v>55.099847479870888</v>
      </c>
      <c r="F348" s="1" t="s">
        <v>9</v>
      </c>
    </row>
    <row r="349" spans="1:6" ht="15">
      <c r="A349" s="2">
        <v>345</v>
      </c>
      <c r="B349" s="6" t="s">
        <v>14</v>
      </c>
      <c r="C349" s="9">
        <v>0</v>
      </c>
      <c r="D349" s="60">
        <v>0</v>
      </c>
      <c r="E349" s="10">
        <v>0</v>
      </c>
      <c r="F349" s="1" t="s">
        <v>9</v>
      </c>
    </row>
    <row r="350" spans="1:6" ht="62.25" customHeight="1">
      <c r="A350" s="2">
        <v>346</v>
      </c>
      <c r="B350" s="18" t="s">
        <v>76</v>
      </c>
      <c r="C350" s="5">
        <v>4325.6000000000004</v>
      </c>
      <c r="D350" s="60">
        <v>0</v>
      </c>
      <c r="E350" s="10">
        <v>0</v>
      </c>
      <c r="F350" s="29" t="s">
        <v>152</v>
      </c>
    </row>
    <row r="351" spans="1:6" ht="15">
      <c r="A351" s="2">
        <v>347</v>
      </c>
      <c r="B351" s="4" t="s">
        <v>10</v>
      </c>
      <c r="C351" s="19">
        <v>0</v>
      </c>
      <c r="D351" s="60">
        <v>0</v>
      </c>
      <c r="E351" s="10">
        <v>0</v>
      </c>
      <c r="F351" s="3" t="s">
        <v>9</v>
      </c>
    </row>
    <row r="352" spans="1:6" ht="15">
      <c r="A352" s="2">
        <v>348</v>
      </c>
      <c r="B352" s="4" t="s">
        <v>11</v>
      </c>
      <c r="C352" s="19">
        <v>0</v>
      </c>
      <c r="D352" s="60">
        <v>0</v>
      </c>
      <c r="E352" s="10">
        <v>0</v>
      </c>
      <c r="F352" s="3" t="s">
        <v>9</v>
      </c>
    </row>
    <row r="353" spans="1:6" ht="15">
      <c r="A353" s="2">
        <v>349</v>
      </c>
      <c r="B353" s="4" t="s">
        <v>12</v>
      </c>
      <c r="C353" s="19">
        <v>0</v>
      </c>
      <c r="D353" s="60">
        <v>0</v>
      </c>
      <c r="E353" s="10">
        <v>0</v>
      </c>
      <c r="F353" s="3" t="s">
        <v>9</v>
      </c>
    </row>
    <row r="354" spans="1:6" ht="15">
      <c r="A354" s="2">
        <v>350</v>
      </c>
      <c r="B354" s="4" t="s">
        <v>13</v>
      </c>
      <c r="C354" s="5">
        <v>4325.6000000000004</v>
      </c>
      <c r="D354" s="60">
        <v>0</v>
      </c>
      <c r="E354" s="10">
        <v>0</v>
      </c>
      <c r="F354" s="3" t="s">
        <v>9</v>
      </c>
    </row>
    <row r="355" spans="1:6" ht="15">
      <c r="A355" s="2">
        <v>351</v>
      </c>
      <c r="B355" s="4" t="s">
        <v>14</v>
      </c>
      <c r="C355" s="19">
        <v>0</v>
      </c>
      <c r="D355" s="60">
        <v>0</v>
      </c>
      <c r="E355" s="10">
        <v>0</v>
      </c>
      <c r="F355" s="3" t="s">
        <v>9</v>
      </c>
    </row>
    <row r="356" spans="1:6" ht="75">
      <c r="A356" s="2">
        <v>352</v>
      </c>
      <c r="B356" s="18" t="s">
        <v>77</v>
      </c>
      <c r="C356" s="5">
        <v>2777.2</v>
      </c>
      <c r="D356" s="56">
        <v>2724.2570000000001</v>
      </c>
      <c r="E356" s="8">
        <f>D356/C356*100</f>
        <v>98.093655480339919</v>
      </c>
      <c r="F356" s="18" t="s">
        <v>134</v>
      </c>
    </row>
    <row r="357" spans="1:6" ht="15">
      <c r="A357" s="2">
        <v>353</v>
      </c>
      <c r="B357" s="4" t="s">
        <v>10</v>
      </c>
      <c r="C357" s="19">
        <v>0</v>
      </c>
      <c r="D357" s="56">
        <v>0</v>
      </c>
      <c r="E357" s="8">
        <v>0</v>
      </c>
      <c r="F357" s="3" t="s">
        <v>9</v>
      </c>
    </row>
    <row r="358" spans="1:6" ht="15">
      <c r="A358" s="2">
        <v>354</v>
      </c>
      <c r="B358" s="4" t="s">
        <v>11</v>
      </c>
      <c r="C358" s="19">
        <v>0</v>
      </c>
      <c r="D358" s="62">
        <v>0</v>
      </c>
      <c r="E358" s="35">
        <v>0</v>
      </c>
      <c r="F358" s="3" t="s">
        <v>9</v>
      </c>
    </row>
    <row r="359" spans="1:6" ht="15">
      <c r="A359" s="2">
        <v>355</v>
      </c>
      <c r="B359" s="4" t="s">
        <v>12</v>
      </c>
      <c r="C359" s="19">
        <v>0</v>
      </c>
      <c r="D359" s="62">
        <v>0</v>
      </c>
      <c r="E359" s="35">
        <v>0</v>
      </c>
      <c r="F359" s="3" t="s">
        <v>9</v>
      </c>
    </row>
    <row r="360" spans="1:6" ht="15">
      <c r="A360" s="2">
        <v>356</v>
      </c>
      <c r="B360" s="4" t="s">
        <v>13</v>
      </c>
      <c r="C360" s="5">
        <v>2777.2</v>
      </c>
      <c r="D360" s="56">
        <v>2724.2570000000001</v>
      </c>
      <c r="E360" s="8">
        <f>D360/C360*100</f>
        <v>98.093655480339919</v>
      </c>
      <c r="F360" s="3" t="s">
        <v>9</v>
      </c>
    </row>
    <row r="361" spans="1:6" ht="15">
      <c r="A361" s="2">
        <v>357</v>
      </c>
      <c r="B361" s="4" t="s">
        <v>14</v>
      </c>
      <c r="C361" s="19">
        <v>0</v>
      </c>
      <c r="D361" s="56">
        <v>0</v>
      </c>
      <c r="E361" s="8">
        <v>0</v>
      </c>
      <c r="F361" s="3" t="s">
        <v>9</v>
      </c>
    </row>
    <row r="362" spans="1:6" ht="75">
      <c r="A362" s="2">
        <v>358</v>
      </c>
      <c r="B362" s="18" t="s">
        <v>78</v>
      </c>
      <c r="C362" s="5">
        <v>2899.8</v>
      </c>
      <c r="D362" s="56">
        <v>0</v>
      </c>
      <c r="E362" s="8">
        <v>0</v>
      </c>
      <c r="F362" s="21" t="s">
        <v>153</v>
      </c>
    </row>
    <row r="363" spans="1:6" ht="15">
      <c r="A363" s="2">
        <v>359</v>
      </c>
      <c r="B363" s="4" t="s">
        <v>55</v>
      </c>
      <c r="C363" s="19">
        <v>0</v>
      </c>
      <c r="D363" s="56">
        <v>0</v>
      </c>
      <c r="E363" s="8">
        <v>0</v>
      </c>
      <c r="F363" s="3" t="s">
        <v>9</v>
      </c>
    </row>
    <row r="364" spans="1:6" ht="15">
      <c r="A364" s="2">
        <v>360</v>
      </c>
      <c r="B364" s="4" t="s">
        <v>79</v>
      </c>
      <c r="C364" s="19">
        <v>0</v>
      </c>
      <c r="D364" s="62">
        <v>0</v>
      </c>
      <c r="E364" s="8">
        <v>0</v>
      </c>
      <c r="F364" s="3" t="s">
        <v>9</v>
      </c>
    </row>
    <row r="365" spans="1:6" ht="15">
      <c r="A365" s="2">
        <v>361</v>
      </c>
      <c r="B365" s="4" t="s">
        <v>12</v>
      </c>
      <c r="C365" s="19">
        <v>0</v>
      </c>
      <c r="D365" s="62">
        <v>0</v>
      </c>
      <c r="E365" s="8">
        <v>0</v>
      </c>
      <c r="F365" s="3" t="s">
        <v>9</v>
      </c>
    </row>
    <row r="366" spans="1:6" ht="15">
      <c r="A366" s="2">
        <v>362</v>
      </c>
      <c r="B366" s="4" t="s">
        <v>49</v>
      </c>
      <c r="C366" s="5">
        <v>2899.8</v>
      </c>
      <c r="D366" s="62">
        <v>0</v>
      </c>
      <c r="E366" s="8">
        <v>0</v>
      </c>
      <c r="F366" s="3" t="s">
        <v>9</v>
      </c>
    </row>
    <row r="367" spans="1:6" ht="15">
      <c r="A367" s="2">
        <v>363</v>
      </c>
      <c r="B367" s="4" t="s">
        <v>14</v>
      </c>
      <c r="C367" s="19">
        <v>0</v>
      </c>
      <c r="D367" s="62">
        <v>0</v>
      </c>
      <c r="E367" s="8">
        <v>0</v>
      </c>
      <c r="F367" s="3" t="s">
        <v>9</v>
      </c>
    </row>
    <row r="368" spans="1:6" ht="75">
      <c r="A368" s="2">
        <v>364</v>
      </c>
      <c r="B368" s="18" t="s">
        <v>80</v>
      </c>
      <c r="C368" s="5">
        <v>3569.3</v>
      </c>
      <c r="D368" s="53">
        <v>919.64</v>
      </c>
      <c r="E368" s="8">
        <f>D368/C368*100</f>
        <v>25.765276104558314</v>
      </c>
      <c r="F368" s="21" t="s">
        <v>154</v>
      </c>
    </row>
    <row r="369" spans="1:6" ht="15">
      <c r="A369" s="2">
        <v>365</v>
      </c>
      <c r="B369" s="4" t="s">
        <v>10</v>
      </c>
      <c r="C369" s="19">
        <v>0</v>
      </c>
      <c r="D369" s="53">
        <v>0</v>
      </c>
      <c r="E369" s="8">
        <v>0</v>
      </c>
      <c r="F369" s="3" t="s">
        <v>9</v>
      </c>
    </row>
    <row r="370" spans="1:6" ht="15">
      <c r="A370" s="2">
        <v>366</v>
      </c>
      <c r="B370" s="4" t="s">
        <v>11</v>
      </c>
      <c r="C370" s="19">
        <v>0</v>
      </c>
      <c r="D370" s="35">
        <v>0</v>
      </c>
      <c r="E370" s="8">
        <v>0</v>
      </c>
      <c r="F370" s="3" t="s">
        <v>9</v>
      </c>
    </row>
    <row r="371" spans="1:6" ht="15">
      <c r="A371" s="2">
        <v>367</v>
      </c>
      <c r="B371" s="4" t="s">
        <v>12</v>
      </c>
      <c r="C371" s="19">
        <v>0</v>
      </c>
      <c r="D371" s="35">
        <v>0</v>
      </c>
      <c r="E371" s="8">
        <v>0</v>
      </c>
      <c r="F371" s="3" t="s">
        <v>9</v>
      </c>
    </row>
    <row r="372" spans="1:6" ht="15">
      <c r="A372" s="2">
        <v>368</v>
      </c>
      <c r="B372" s="4" t="s">
        <v>13</v>
      </c>
      <c r="C372" s="5">
        <v>3569.3</v>
      </c>
      <c r="D372" s="53">
        <v>919.64</v>
      </c>
      <c r="E372" s="8">
        <f>D372/C372*100</f>
        <v>25.765276104558314</v>
      </c>
      <c r="F372" s="3" t="s">
        <v>9</v>
      </c>
    </row>
    <row r="373" spans="1:6" ht="15">
      <c r="A373" s="2">
        <v>369</v>
      </c>
      <c r="B373" s="4" t="s">
        <v>14</v>
      </c>
      <c r="C373" s="19">
        <v>0</v>
      </c>
      <c r="D373" s="53">
        <v>0</v>
      </c>
      <c r="E373" s="8">
        <v>0</v>
      </c>
      <c r="F373" s="3" t="s">
        <v>9</v>
      </c>
    </row>
    <row r="374" spans="1:6" ht="75" customHeight="1">
      <c r="A374" s="2">
        <v>370</v>
      </c>
      <c r="B374" s="18" t="s">
        <v>81</v>
      </c>
      <c r="C374" s="5">
        <v>42766.5</v>
      </c>
      <c r="D374" s="53">
        <v>0</v>
      </c>
      <c r="E374" s="8">
        <v>0</v>
      </c>
      <c r="F374" s="21" t="s">
        <v>155</v>
      </c>
    </row>
    <row r="375" spans="1:6" ht="15">
      <c r="A375" s="2">
        <v>371</v>
      </c>
      <c r="B375" s="4" t="s">
        <v>10</v>
      </c>
      <c r="C375" s="19">
        <v>0</v>
      </c>
      <c r="D375" s="53">
        <v>0</v>
      </c>
      <c r="E375" s="8">
        <v>0</v>
      </c>
      <c r="F375" s="3" t="s">
        <v>9</v>
      </c>
    </row>
    <row r="376" spans="1:6" ht="15">
      <c r="A376" s="2">
        <v>372</v>
      </c>
      <c r="B376" s="4" t="s">
        <v>11</v>
      </c>
      <c r="C376" s="19">
        <v>0</v>
      </c>
      <c r="D376" s="53">
        <v>0</v>
      </c>
      <c r="E376" s="8">
        <v>0</v>
      </c>
      <c r="F376" s="3" t="s">
        <v>9</v>
      </c>
    </row>
    <row r="377" spans="1:6" ht="15">
      <c r="A377" s="2">
        <v>373</v>
      </c>
      <c r="B377" s="4" t="s">
        <v>12</v>
      </c>
      <c r="C377" s="19">
        <v>0</v>
      </c>
      <c r="D377" s="53">
        <v>0</v>
      </c>
      <c r="E377" s="8">
        <v>0</v>
      </c>
      <c r="F377" s="3" t="s">
        <v>9</v>
      </c>
    </row>
    <row r="378" spans="1:6" ht="15">
      <c r="A378" s="2">
        <v>374</v>
      </c>
      <c r="B378" s="4" t="s">
        <v>13</v>
      </c>
      <c r="C378" s="5">
        <v>42766.5</v>
      </c>
      <c r="D378" s="53">
        <v>0</v>
      </c>
      <c r="E378" s="8">
        <v>0</v>
      </c>
      <c r="F378" s="3" t="s">
        <v>9</v>
      </c>
    </row>
    <row r="379" spans="1:6" ht="15">
      <c r="A379" s="2">
        <v>375</v>
      </c>
      <c r="B379" s="4" t="s">
        <v>14</v>
      </c>
      <c r="C379" s="19">
        <v>0</v>
      </c>
      <c r="D379" s="53">
        <v>0</v>
      </c>
      <c r="E379" s="8">
        <v>0</v>
      </c>
      <c r="F379" s="37" t="s">
        <v>9</v>
      </c>
    </row>
    <row r="380" spans="1:6" ht="75.75" customHeight="1">
      <c r="A380" s="2">
        <v>376</v>
      </c>
      <c r="B380" s="18" t="s">
        <v>82</v>
      </c>
      <c r="C380" s="5">
        <v>5340</v>
      </c>
      <c r="D380" s="53">
        <v>0</v>
      </c>
      <c r="E380" s="8">
        <v>0</v>
      </c>
      <c r="F380" s="38" t="s">
        <v>156</v>
      </c>
    </row>
    <row r="381" spans="1:6" ht="15">
      <c r="A381" s="2">
        <v>377</v>
      </c>
      <c r="B381" s="4" t="s">
        <v>10</v>
      </c>
      <c r="C381" s="19">
        <v>0</v>
      </c>
      <c r="D381" s="53">
        <v>0</v>
      </c>
      <c r="E381" s="8">
        <v>0</v>
      </c>
      <c r="F381" s="3" t="s">
        <v>9</v>
      </c>
    </row>
    <row r="382" spans="1:6" ht="15">
      <c r="A382" s="2">
        <v>378</v>
      </c>
      <c r="B382" s="4" t="s">
        <v>11</v>
      </c>
      <c r="C382" s="19">
        <v>0</v>
      </c>
      <c r="D382" s="35">
        <v>0</v>
      </c>
      <c r="E382" s="8">
        <v>0</v>
      </c>
      <c r="F382" s="3" t="s">
        <v>9</v>
      </c>
    </row>
    <row r="383" spans="1:6" ht="15">
      <c r="A383" s="2">
        <v>379</v>
      </c>
      <c r="B383" s="4" t="s">
        <v>12</v>
      </c>
      <c r="C383" s="19">
        <v>0</v>
      </c>
      <c r="D383" s="35">
        <v>0</v>
      </c>
      <c r="E383" s="8">
        <v>0</v>
      </c>
      <c r="F383" s="3" t="s">
        <v>9</v>
      </c>
    </row>
    <row r="384" spans="1:6" ht="15">
      <c r="A384" s="2">
        <v>380</v>
      </c>
      <c r="B384" s="4" t="s">
        <v>13</v>
      </c>
      <c r="C384" s="5">
        <v>5340</v>
      </c>
      <c r="D384" s="35">
        <v>0</v>
      </c>
      <c r="E384" s="8">
        <v>0</v>
      </c>
      <c r="F384" s="3" t="s">
        <v>9</v>
      </c>
    </row>
    <row r="385" spans="1:6" ht="15">
      <c r="A385" s="2">
        <v>381</v>
      </c>
      <c r="B385" s="4" t="s">
        <v>14</v>
      </c>
      <c r="C385" s="19">
        <v>0</v>
      </c>
      <c r="D385" s="35">
        <v>0</v>
      </c>
      <c r="E385" s="8">
        <v>0</v>
      </c>
      <c r="F385" s="3" t="s">
        <v>9</v>
      </c>
    </row>
    <row r="386" spans="1:6" ht="60" customHeight="1">
      <c r="A386" s="2">
        <v>382</v>
      </c>
      <c r="B386" s="18" t="s">
        <v>103</v>
      </c>
      <c r="C386" s="47">
        <v>1200</v>
      </c>
      <c r="D386" s="48">
        <v>0</v>
      </c>
      <c r="E386" s="48">
        <v>0</v>
      </c>
      <c r="F386" s="49" t="s">
        <v>157</v>
      </c>
    </row>
    <row r="387" spans="1:6" ht="15">
      <c r="A387" s="2">
        <v>383</v>
      </c>
      <c r="B387" s="4" t="s">
        <v>10</v>
      </c>
      <c r="C387" s="19">
        <v>0</v>
      </c>
      <c r="D387" s="53">
        <v>0</v>
      </c>
      <c r="E387" s="8">
        <v>0</v>
      </c>
      <c r="F387" s="3" t="s">
        <v>9</v>
      </c>
    </row>
    <row r="388" spans="1:6" ht="15">
      <c r="A388" s="2">
        <v>384</v>
      </c>
      <c r="B388" s="4" t="s">
        <v>11</v>
      </c>
      <c r="C388" s="19">
        <v>0</v>
      </c>
      <c r="D388" s="53">
        <v>0</v>
      </c>
      <c r="E388" s="8">
        <v>0</v>
      </c>
      <c r="F388" s="3" t="s">
        <v>9</v>
      </c>
    </row>
    <row r="389" spans="1:6" ht="15">
      <c r="A389" s="2">
        <v>385</v>
      </c>
      <c r="B389" s="4" t="s">
        <v>12</v>
      </c>
      <c r="C389" s="19">
        <v>0</v>
      </c>
      <c r="D389" s="53">
        <v>0</v>
      </c>
      <c r="E389" s="8">
        <v>0</v>
      </c>
      <c r="F389" s="3" t="s">
        <v>9</v>
      </c>
    </row>
    <row r="390" spans="1:6" ht="15">
      <c r="A390" s="2">
        <v>386</v>
      </c>
      <c r="B390" s="4" t="s">
        <v>13</v>
      </c>
      <c r="C390" s="5">
        <v>1200</v>
      </c>
      <c r="D390" s="53">
        <v>0</v>
      </c>
      <c r="E390" s="8">
        <v>0</v>
      </c>
      <c r="F390" s="3" t="s">
        <v>9</v>
      </c>
    </row>
    <row r="391" spans="1:6" ht="15">
      <c r="A391" s="2">
        <v>387</v>
      </c>
      <c r="B391" s="4" t="s">
        <v>14</v>
      </c>
      <c r="C391" s="19">
        <v>0</v>
      </c>
      <c r="D391" s="53">
        <v>0</v>
      </c>
      <c r="E391" s="8">
        <v>0</v>
      </c>
      <c r="F391" s="3" t="s">
        <v>9</v>
      </c>
    </row>
    <row r="392" spans="1:6" ht="60">
      <c r="A392" s="2">
        <v>388</v>
      </c>
      <c r="B392" s="18" t="s">
        <v>104</v>
      </c>
      <c r="C392" s="5">
        <v>1200</v>
      </c>
      <c r="D392" s="53">
        <v>0</v>
      </c>
      <c r="E392" s="8">
        <v>0</v>
      </c>
      <c r="F392" s="49" t="s">
        <v>157</v>
      </c>
    </row>
    <row r="393" spans="1:6" ht="15">
      <c r="A393" s="2">
        <v>389</v>
      </c>
      <c r="B393" s="4" t="s">
        <v>10</v>
      </c>
      <c r="C393" s="19">
        <v>0</v>
      </c>
      <c r="D393" s="53">
        <v>0</v>
      </c>
      <c r="E393" s="8">
        <v>0</v>
      </c>
      <c r="F393" s="3" t="s">
        <v>9</v>
      </c>
    </row>
    <row r="394" spans="1:6" ht="15">
      <c r="A394" s="2">
        <v>390</v>
      </c>
      <c r="B394" s="4" t="s">
        <v>11</v>
      </c>
      <c r="C394" s="19">
        <v>0</v>
      </c>
      <c r="D394" s="53">
        <v>0</v>
      </c>
      <c r="E394" s="8">
        <v>0</v>
      </c>
      <c r="F394" s="3" t="s">
        <v>9</v>
      </c>
    </row>
    <row r="395" spans="1:6" ht="15">
      <c r="A395" s="2">
        <v>391</v>
      </c>
      <c r="B395" s="4" t="s">
        <v>12</v>
      </c>
      <c r="C395" s="19">
        <v>0</v>
      </c>
      <c r="D395" s="53">
        <v>0</v>
      </c>
      <c r="E395" s="8">
        <v>0</v>
      </c>
      <c r="F395" s="3" t="s">
        <v>9</v>
      </c>
    </row>
    <row r="396" spans="1:6" ht="15">
      <c r="A396" s="2">
        <v>392</v>
      </c>
      <c r="B396" s="4" t="s">
        <v>13</v>
      </c>
      <c r="C396" s="5">
        <v>1200</v>
      </c>
      <c r="D396" s="53">
        <v>0</v>
      </c>
      <c r="E396" s="8">
        <v>0</v>
      </c>
      <c r="F396" s="3" t="s">
        <v>9</v>
      </c>
    </row>
    <row r="397" spans="1:6" ht="15">
      <c r="A397" s="2">
        <v>393</v>
      </c>
      <c r="B397" s="4" t="s">
        <v>14</v>
      </c>
      <c r="C397" s="19">
        <v>0</v>
      </c>
      <c r="D397" s="53">
        <v>0</v>
      </c>
      <c r="E397" s="8">
        <v>0</v>
      </c>
      <c r="F397" s="3" t="s">
        <v>9</v>
      </c>
    </row>
    <row r="398" spans="1:6" ht="60">
      <c r="A398" s="2">
        <v>394</v>
      </c>
      <c r="B398" s="39" t="s">
        <v>83</v>
      </c>
      <c r="C398" s="5">
        <v>27527</v>
      </c>
      <c r="D398" s="53">
        <v>0</v>
      </c>
      <c r="E398" s="8">
        <v>0</v>
      </c>
      <c r="F398" s="33" t="s">
        <v>144</v>
      </c>
    </row>
    <row r="399" spans="1:6" ht="15">
      <c r="A399" s="2">
        <v>395</v>
      </c>
      <c r="B399" s="4" t="s">
        <v>10</v>
      </c>
      <c r="C399" s="19">
        <v>0</v>
      </c>
      <c r="D399" s="53">
        <v>0</v>
      </c>
      <c r="E399" s="8">
        <v>0</v>
      </c>
      <c r="F399" s="3" t="s">
        <v>9</v>
      </c>
    </row>
    <row r="400" spans="1:6" ht="15">
      <c r="A400" s="2">
        <v>396</v>
      </c>
      <c r="B400" s="4" t="s">
        <v>11</v>
      </c>
      <c r="C400" s="19">
        <v>0</v>
      </c>
      <c r="D400" s="53">
        <v>0</v>
      </c>
      <c r="E400" s="8">
        <v>0</v>
      </c>
      <c r="F400" s="3" t="s">
        <v>9</v>
      </c>
    </row>
    <row r="401" spans="1:6" ht="15">
      <c r="A401" s="2">
        <v>397</v>
      </c>
      <c r="B401" s="4" t="s">
        <v>12</v>
      </c>
      <c r="C401" s="19">
        <v>0</v>
      </c>
      <c r="D401" s="53">
        <v>0</v>
      </c>
      <c r="E401" s="8">
        <v>0</v>
      </c>
      <c r="F401" s="3" t="s">
        <v>9</v>
      </c>
    </row>
    <row r="402" spans="1:6" ht="15">
      <c r="A402" s="2">
        <v>398</v>
      </c>
      <c r="B402" s="4" t="s">
        <v>13</v>
      </c>
      <c r="C402" s="5">
        <v>27527</v>
      </c>
      <c r="D402" s="53">
        <v>0</v>
      </c>
      <c r="E402" s="8">
        <v>0</v>
      </c>
      <c r="F402" s="3" t="s">
        <v>9</v>
      </c>
    </row>
    <row r="403" spans="1:6" ht="15">
      <c r="A403" s="2">
        <v>399</v>
      </c>
      <c r="B403" s="4" t="s">
        <v>14</v>
      </c>
      <c r="C403" s="19">
        <v>0</v>
      </c>
      <c r="D403" s="53">
        <v>0</v>
      </c>
      <c r="E403" s="8">
        <v>0</v>
      </c>
      <c r="F403" s="3" t="s">
        <v>9</v>
      </c>
    </row>
    <row r="404" spans="1:6" ht="60">
      <c r="A404" s="2">
        <v>400</v>
      </c>
      <c r="B404" s="18" t="s">
        <v>105</v>
      </c>
      <c r="C404" s="5">
        <v>1200</v>
      </c>
      <c r="D404" s="53">
        <v>0</v>
      </c>
      <c r="E404" s="8">
        <v>0</v>
      </c>
      <c r="F404" s="49" t="s">
        <v>157</v>
      </c>
    </row>
    <row r="405" spans="1:6" ht="15">
      <c r="A405" s="2">
        <v>401</v>
      </c>
      <c r="B405" s="4" t="s">
        <v>10</v>
      </c>
      <c r="C405" s="19">
        <v>0</v>
      </c>
      <c r="D405" s="53">
        <v>0</v>
      </c>
      <c r="E405" s="8">
        <v>0</v>
      </c>
      <c r="F405" s="3" t="s">
        <v>9</v>
      </c>
    </row>
    <row r="406" spans="1:6" ht="15">
      <c r="A406" s="2">
        <v>402</v>
      </c>
      <c r="B406" s="4" t="s">
        <v>11</v>
      </c>
      <c r="C406" s="19">
        <v>0</v>
      </c>
      <c r="D406" s="53">
        <v>0</v>
      </c>
      <c r="E406" s="8">
        <v>0</v>
      </c>
      <c r="F406" s="3" t="s">
        <v>9</v>
      </c>
    </row>
    <row r="407" spans="1:6" ht="15">
      <c r="A407" s="2">
        <v>403</v>
      </c>
      <c r="B407" s="4" t="s">
        <v>12</v>
      </c>
      <c r="C407" s="19">
        <v>0</v>
      </c>
      <c r="D407" s="53">
        <v>0</v>
      </c>
      <c r="E407" s="8">
        <v>0</v>
      </c>
      <c r="F407" s="3" t="s">
        <v>9</v>
      </c>
    </row>
    <row r="408" spans="1:6" ht="15">
      <c r="A408" s="2">
        <v>404</v>
      </c>
      <c r="B408" s="4" t="s">
        <v>13</v>
      </c>
      <c r="C408" s="5">
        <v>1200</v>
      </c>
      <c r="D408" s="53">
        <v>0</v>
      </c>
      <c r="E408" s="8">
        <v>0</v>
      </c>
      <c r="F408" s="3" t="s">
        <v>9</v>
      </c>
    </row>
    <row r="409" spans="1:6" ht="15">
      <c r="A409" s="2">
        <v>405</v>
      </c>
      <c r="B409" s="4" t="s">
        <v>14</v>
      </c>
      <c r="C409" s="19">
        <v>0</v>
      </c>
      <c r="D409" s="53">
        <v>0</v>
      </c>
      <c r="E409" s="8">
        <v>0</v>
      </c>
      <c r="F409" s="3" t="s">
        <v>9</v>
      </c>
    </row>
    <row r="410" spans="1:6" ht="75">
      <c r="A410" s="2">
        <v>406</v>
      </c>
      <c r="B410" s="39" t="s">
        <v>84</v>
      </c>
      <c r="C410" s="5">
        <v>28089.3</v>
      </c>
      <c r="D410" s="53">
        <v>0</v>
      </c>
      <c r="E410" s="8">
        <v>0</v>
      </c>
      <c r="F410" s="33" t="s">
        <v>158</v>
      </c>
    </row>
    <row r="411" spans="1:6" ht="15">
      <c r="A411" s="2">
        <v>407</v>
      </c>
      <c r="B411" s="4" t="s">
        <v>10</v>
      </c>
      <c r="C411" s="19">
        <v>0</v>
      </c>
      <c r="D411" s="53">
        <v>0</v>
      </c>
      <c r="E411" s="8">
        <v>0</v>
      </c>
      <c r="F411" s="3" t="s">
        <v>9</v>
      </c>
    </row>
    <row r="412" spans="1:6" ht="15">
      <c r="A412" s="2">
        <v>408</v>
      </c>
      <c r="B412" s="4" t="s">
        <v>11</v>
      </c>
      <c r="C412" s="19">
        <v>0</v>
      </c>
      <c r="D412" s="53">
        <v>0</v>
      </c>
      <c r="E412" s="8">
        <v>0</v>
      </c>
      <c r="F412" s="3" t="s">
        <v>9</v>
      </c>
    </row>
    <row r="413" spans="1:6" ht="15">
      <c r="A413" s="2">
        <v>409</v>
      </c>
      <c r="B413" s="4" t="s">
        <v>12</v>
      </c>
      <c r="C413" s="19">
        <v>0</v>
      </c>
      <c r="D413" s="53">
        <v>0</v>
      </c>
      <c r="E413" s="8">
        <v>0</v>
      </c>
      <c r="F413" s="3" t="s">
        <v>9</v>
      </c>
    </row>
    <row r="414" spans="1:6" ht="15">
      <c r="A414" s="2">
        <v>410</v>
      </c>
      <c r="B414" s="4" t="s">
        <v>13</v>
      </c>
      <c r="C414" s="5">
        <v>28089.3</v>
      </c>
      <c r="D414" s="53">
        <v>0</v>
      </c>
      <c r="E414" s="8">
        <v>0</v>
      </c>
      <c r="F414" s="3" t="s">
        <v>9</v>
      </c>
    </row>
    <row r="415" spans="1:6" ht="15">
      <c r="A415" s="2">
        <v>411</v>
      </c>
      <c r="B415" s="4" t="s">
        <v>14</v>
      </c>
      <c r="C415" s="19">
        <v>0</v>
      </c>
      <c r="D415" s="53">
        <v>0</v>
      </c>
      <c r="E415" s="8">
        <v>0</v>
      </c>
      <c r="F415" s="3" t="s">
        <v>9</v>
      </c>
    </row>
    <row r="416" spans="1:6" ht="60">
      <c r="A416" s="2">
        <v>412</v>
      </c>
      <c r="B416" s="18" t="s">
        <v>106</v>
      </c>
      <c r="C416" s="5">
        <v>4645.8</v>
      </c>
      <c r="D416" s="56">
        <v>1726.6369999999999</v>
      </c>
      <c r="E416" s="8">
        <f>D416/C416*100</f>
        <v>37.165547376124671</v>
      </c>
      <c r="F416" s="38" t="s">
        <v>159</v>
      </c>
    </row>
    <row r="417" spans="1:6" ht="15">
      <c r="A417" s="2">
        <v>413</v>
      </c>
      <c r="B417" s="4" t="s">
        <v>10</v>
      </c>
      <c r="C417" s="19">
        <v>0</v>
      </c>
      <c r="D417" s="56">
        <v>0</v>
      </c>
      <c r="E417" s="8">
        <v>0</v>
      </c>
      <c r="F417" s="3" t="s">
        <v>9</v>
      </c>
    </row>
    <row r="418" spans="1:6" ht="15">
      <c r="A418" s="2">
        <v>414</v>
      </c>
      <c r="B418" s="4" t="s">
        <v>11</v>
      </c>
      <c r="C418" s="19">
        <v>0</v>
      </c>
      <c r="D418" s="62">
        <v>0</v>
      </c>
      <c r="E418" s="8">
        <v>0</v>
      </c>
      <c r="F418" s="3" t="s">
        <v>9</v>
      </c>
    </row>
    <row r="419" spans="1:6" ht="15">
      <c r="A419" s="2">
        <v>415</v>
      </c>
      <c r="B419" s="4" t="s">
        <v>12</v>
      </c>
      <c r="C419" s="19">
        <v>0</v>
      </c>
      <c r="D419" s="62">
        <v>0</v>
      </c>
      <c r="E419" s="8">
        <v>0</v>
      </c>
      <c r="F419" s="3" t="s">
        <v>9</v>
      </c>
    </row>
    <row r="420" spans="1:6" ht="15">
      <c r="A420" s="2">
        <v>416</v>
      </c>
      <c r="B420" s="4" t="s">
        <v>13</v>
      </c>
      <c r="C420" s="5">
        <v>4645.8</v>
      </c>
      <c r="D420" s="56">
        <v>1726.6369999999999</v>
      </c>
      <c r="E420" s="8">
        <f>D420/C420*100</f>
        <v>37.165547376124671</v>
      </c>
      <c r="F420" s="3" t="s">
        <v>9</v>
      </c>
    </row>
    <row r="421" spans="1:6" ht="15">
      <c r="A421" s="2">
        <v>417</v>
      </c>
      <c r="B421" s="4" t="s">
        <v>14</v>
      </c>
      <c r="C421" s="19">
        <v>0</v>
      </c>
      <c r="D421" s="56">
        <v>0</v>
      </c>
      <c r="E421" s="8">
        <v>0</v>
      </c>
      <c r="F421" s="3" t="s">
        <v>9</v>
      </c>
    </row>
    <row r="422" spans="1:6" ht="60">
      <c r="A422" s="2">
        <v>418</v>
      </c>
      <c r="B422" s="18" t="s">
        <v>107</v>
      </c>
      <c r="C422" s="5">
        <v>10200</v>
      </c>
      <c r="D422" s="56">
        <v>0</v>
      </c>
      <c r="E422" s="8">
        <v>0</v>
      </c>
      <c r="F422" s="38" t="s">
        <v>156</v>
      </c>
    </row>
    <row r="423" spans="1:6" ht="15">
      <c r="A423" s="2">
        <v>419</v>
      </c>
      <c r="B423" s="4" t="s">
        <v>10</v>
      </c>
      <c r="C423" s="19">
        <v>0</v>
      </c>
      <c r="D423" s="56">
        <v>0</v>
      </c>
      <c r="E423" s="8">
        <v>0</v>
      </c>
      <c r="F423" s="3" t="s">
        <v>9</v>
      </c>
    </row>
    <row r="424" spans="1:6" ht="15">
      <c r="A424" s="2">
        <v>420</v>
      </c>
      <c r="B424" s="4" t="s">
        <v>11</v>
      </c>
      <c r="C424" s="19">
        <v>0</v>
      </c>
      <c r="D424" s="56">
        <v>0</v>
      </c>
      <c r="E424" s="8">
        <v>0</v>
      </c>
      <c r="F424" s="3" t="s">
        <v>9</v>
      </c>
    </row>
    <row r="425" spans="1:6" ht="15">
      <c r="A425" s="2">
        <v>421</v>
      </c>
      <c r="B425" s="4" t="s">
        <v>12</v>
      </c>
      <c r="C425" s="19">
        <v>0</v>
      </c>
      <c r="D425" s="56">
        <v>0</v>
      </c>
      <c r="E425" s="8">
        <v>0</v>
      </c>
      <c r="F425" s="3" t="s">
        <v>9</v>
      </c>
    </row>
    <row r="426" spans="1:6" ht="15">
      <c r="A426" s="2">
        <v>422</v>
      </c>
      <c r="B426" s="4" t="s">
        <v>13</v>
      </c>
      <c r="C426" s="5">
        <v>10200</v>
      </c>
      <c r="D426" s="56">
        <v>0</v>
      </c>
      <c r="E426" s="8">
        <v>0</v>
      </c>
      <c r="F426" s="3" t="s">
        <v>9</v>
      </c>
    </row>
    <row r="427" spans="1:6" ht="15">
      <c r="A427" s="2">
        <v>423</v>
      </c>
      <c r="B427" s="4" t="s">
        <v>14</v>
      </c>
      <c r="C427" s="19">
        <v>0</v>
      </c>
      <c r="D427" s="56">
        <v>0</v>
      </c>
      <c r="E427" s="8">
        <v>0</v>
      </c>
      <c r="F427" s="3" t="s">
        <v>9</v>
      </c>
    </row>
    <row r="428" spans="1:6" ht="60.75" customHeight="1">
      <c r="A428" s="2">
        <v>424</v>
      </c>
      <c r="B428" s="39" t="s">
        <v>85</v>
      </c>
      <c r="C428" s="47">
        <v>43158</v>
      </c>
      <c r="D428" s="48">
        <f>D433</f>
        <v>0</v>
      </c>
      <c r="E428" s="53">
        <v>0</v>
      </c>
      <c r="F428" s="33" t="s">
        <v>160</v>
      </c>
    </row>
    <row r="429" spans="1:6" ht="15">
      <c r="A429" s="2">
        <v>425</v>
      </c>
      <c r="B429" s="4" t="s">
        <v>10</v>
      </c>
      <c r="C429" s="19">
        <v>0</v>
      </c>
      <c r="D429" s="53">
        <v>0</v>
      </c>
      <c r="E429" s="53">
        <v>0</v>
      </c>
      <c r="F429" s="3" t="s">
        <v>9</v>
      </c>
    </row>
    <row r="430" spans="1:6" ht="15">
      <c r="A430" s="2">
        <v>426</v>
      </c>
      <c r="B430" s="4" t="s">
        <v>11</v>
      </c>
      <c r="C430" s="19">
        <v>0</v>
      </c>
      <c r="D430" s="53">
        <v>0</v>
      </c>
      <c r="E430" s="53">
        <v>0</v>
      </c>
      <c r="F430" s="3" t="s">
        <v>9</v>
      </c>
    </row>
    <row r="431" spans="1:6" ht="15">
      <c r="A431" s="2">
        <v>427</v>
      </c>
      <c r="B431" s="4" t="s">
        <v>12</v>
      </c>
      <c r="C431" s="19">
        <v>0</v>
      </c>
      <c r="D431" s="53">
        <v>0</v>
      </c>
      <c r="E431" s="53">
        <v>0</v>
      </c>
      <c r="F431" s="3" t="s">
        <v>9</v>
      </c>
    </row>
    <row r="432" spans="1:6" ht="15">
      <c r="A432" s="2">
        <v>428</v>
      </c>
      <c r="B432" s="4" t="s">
        <v>13</v>
      </c>
      <c r="C432" s="19">
        <v>0</v>
      </c>
      <c r="D432" s="53">
        <v>0</v>
      </c>
      <c r="E432" s="53">
        <v>0</v>
      </c>
      <c r="F432" s="3" t="s">
        <v>9</v>
      </c>
    </row>
    <row r="433" spans="1:6" ht="15">
      <c r="A433" s="2">
        <v>429</v>
      </c>
      <c r="B433" s="4" t="s">
        <v>14</v>
      </c>
      <c r="C433" s="5">
        <v>43158</v>
      </c>
      <c r="D433" s="50">
        <v>0</v>
      </c>
      <c r="E433" s="53">
        <v>0</v>
      </c>
      <c r="F433" s="3" t="s">
        <v>9</v>
      </c>
    </row>
    <row r="434" spans="1:6" ht="75">
      <c r="A434" s="2">
        <v>430</v>
      </c>
      <c r="B434" s="39" t="s">
        <v>86</v>
      </c>
      <c r="C434" s="47">
        <v>166666.70000000001</v>
      </c>
      <c r="D434" s="48">
        <f>D439</f>
        <v>0</v>
      </c>
      <c r="E434" s="48">
        <v>0</v>
      </c>
      <c r="F434" s="33" t="s">
        <v>161</v>
      </c>
    </row>
    <row r="435" spans="1:6" ht="15">
      <c r="A435" s="2">
        <v>431</v>
      </c>
      <c r="B435" s="4" t="s">
        <v>10</v>
      </c>
      <c r="C435" s="19">
        <v>0</v>
      </c>
      <c r="D435" s="53">
        <v>0</v>
      </c>
      <c r="E435" s="53">
        <v>0</v>
      </c>
      <c r="F435" s="3" t="s">
        <v>9</v>
      </c>
    </row>
    <row r="436" spans="1:6" ht="15">
      <c r="A436" s="2">
        <v>432</v>
      </c>
      <c r="B436" s="4" t="s">
        <v>11</v>
      </c>
      <c r="C436" s="19">
        <v>0</v>
      </c>
      <c r="D436" s="53">
        <v>0</v>
      </c>
      <c r="E436" s="53">
        <v>0</v>
      </c>
      <c r="F436" s="3" t="s">
        <v>9</v>
      </c>
    </row>
    <row r="437" spans="1:6" ht="15">
      <c r="A437" s="2">
        <v>433</v>
      </c>
      <c r="B437" s="4" t="s">
        <v>12</v>
      </c>
      <c r="C437" s="19">
        <v>0</v>
      </c>
      <c r="D437" s="53">
        <v>0</v>
      </c>
      <c r="E437" s="53">
        <v>0</v>
      </c>
      <c r="F437" s="3" t="s">
        <v>9</v>
      </c>
    </row>
    <row r="438" spans="1:6" ht="15">
      <c r="A438" s="2">
        <v>434</v>
      </c>
      <c r="B438" s="4" t="s">
        <v>13</v>
      </c>
      <c r="C438" s="19">
        <v>0</v>
      </c>
      <c r="D438" s="53">
        <v>0</v>
      </c>
      <c r="E438" s="53">
        <v>0</v>
      </c>
      <c r="F438" s="3" t="s">
        <v>9</v>
      </c>
    </row>
    <row r="439" spans="1:6" ht="15">
      <c r="A439" s="2">
        <v>435</v>
      </c>
      <c r="B439" s="4" t="s">
        <v>14</v>
      </c>
      <c r="C439" s="5">
        <v>166666.70000000001</v>
      </c>
      <c r="D439" s="50">
        <v>0</v>
      </c>
      <c r="E439" s="53">
        <v>0</v>
      </c>
      <c r="F439" s="3" t="s">
        <v>9</v>
      </c>
    </row>
    <row r="440" spans="1:6" ht="15">
      <c r="A440" s="2">
        <v>436</v>
      </c>
      <c r="B440" s="75" t="s">
        <v>87</v>
      </c>
      <c r="C440" s="75"/>
      <c r="D440" s="75"/>
      <c r="E440" s="75"/>
      <c r="F440" s="76"/>
    </row>
    <row r="441" spans="1:6" ht="45">
      <c r="A441" s="2">
        <v>437</v>
      </c>
      <c r="B441" s="4" t="s">
        <v>88</v>
      </c>
      <c r="C441" s="5">
        <v>90000</v>
      </c>
      <c r="D441" s="56">
        <f>D442+D443+D445+D446</f>
        <v>123000</v>
      </c>
      <c r="E441" s="8">
        <f t="shared" ref="E441:E476" si="17">D441/C441*100</f>
        <v>136.66666666666666</v>
      </c>
      <c r="F441" s="3" t="s">
        <v>9</v>
      </c>
    </row>
    <row r="442" spans="1:6" ht="15">
      <c r="A442" s="2">
        <v>438</v>
      </c>
      <c r="B442" s="4" t="s">
        <v>10</v>
      </c>
      <c r="C442" s="19">
        <v>0</v>
      </c>
      <c r="D442" s="56">
        <v>0</v>
      </c>
      <c r="E442" s="8">
        <v>0</v>
      </c>
      <c r="F442" s="3" t="s">
        <v>9</v>
      </c>
    </row>
    <row r="443" spans="1:6" ht="15">
      <c r="A443" s="2">
        <v>439</v>
      </c>
      <c r="B443" s="4" t="s">
        <v>11</v>
      </c>
      <c r="C443" s="19">
        <v>0</v>
      </c>
      <c r="D443" s="56">
        <v>0</v>
      </c>
      <c r="E443" s="8">
        <v>0</v>
      </c>
      <c r="F443" s="3" t="s">
        <v>9</v>
      </c>
    </row>
    <row r="444" spans="1:6" ht="15">
      <c r="A444" s="2">
        <v>440</v>
      </c>
      <c r="B444" s="4" t="s">
        <v>12</v>
      </c>
      <c r="C444" s="19">
        <v>0</v>
      </c>
      <c r="D444" s="56">
        <v>0</v>
      </c>
      <c r="E444" s="8">
        <v>0</v>
      </c>
      <c r="F444" s="3" t="s">
        <v>9</v>
      </c>
    </row>
    <row r="445" spans="1:6" ht="15">
      <c r="A445" s="2">
        <v>441</v>
      </c>
      <c r="B445" s="4" t="s">
        <v>13</v>
      </c>
      <c r="C445" s="19">
        <v>0</v>
      </c>
      <c r="D445" s="56">
        <v>0</v>
      </c>
      <c r="E445" s="8">
        <v>0</v>
      </c>
      <c r="F445" s="3" t="s">
        <v>9</v>
      </c>
    </row>
    <row r="446" spans="1:6" ht="15">
      <c r="A446" s="2">
        <v>442</v>
      </c>
      <c r="B446" s="4" t="s">
        <v>14</v>
      </c>
      <c r="C446" s="5">
        <v>90000</v>
      </c>
      <c r="D446" s="56">
        <f>D452</f>
        <v>123000</v>
      </c>
      <c r="E446" s="8">
        <f t="shared" si="17"/>
        <v>136.66666666666666</v>
      </c>
      <c r="F446" s="3" t="s">
        <v>9</v>
      </c>
    </row>
    <row r="447" spans="1:6" ht="108" customHeight="1">
      <c r="A447" s="2">
        <v>443</v>
      </c>
      <c r="B447" s="4" t="s">
        <v>89</v>
      </c>
      <c r="C447" s="5">
        <v>90000</v>
      </c>
      <c r="D447" s="56">
        <v>123000</v>
      </c>
      <c r="E447" s="3">
        <v>136.69999999999999</v>
      </c>
      <c r="F447" s="40" t="s">
        <v>162</v>
      </c>
    </row>
    <row r="448" spans="1:6" ht="15">
      <c r="A448" s="2">
        <v>444</v>
      </c>
      <c r="B448" s="4" t="s">
        <v>10</v>
      </c>
      <c r="C448" s="19">
        <v>0</v>
      </c>
      <c r="D448" s="56">
        <v>0</v>
      </c>
      <c r="E448" s="41">
        <v>0</v>
      </c>
      <c r="F448" s="42"/>
    </row>
    <row r="449" spans="1:6" ht="15">
      <c r="A449" s="2">
        <v>445</v>
      </c>
      <c r="B449" s="4" t="s">
        <v>11</v>
      </c>
      <c r="C449" s="19">
        <v>0</v>
      </c>
      <c r="D449" s="56">
        <v>0</v>
      </c>
      <c r="E449" s="41">
        <v>0</v>
      </c>
      <c r="F449" s="42"/>
    </row>
    <row r="450" spans="1:6" ht="15">
      <c r="A450" s="2">
        <v>446</v>
      </c>
      <c r="B450" s="4" t="s">
        <v>12</v>
      </c>
      <c r="C450" s="19">
        <v>0</v>
      </c>
      <c r="D450" s="56">
        <v>0</v>
      </c>
      <c r="E450" s="41">
        <v>0</v>
      </c>
      <c r="F450" s="42"/>
    </row>
    <row r="451" spans="1:6" ht="15">
      <c r="A451" s="2">
        <v>447</v>
      </c>
      <c r="B451" s="4" t="s">
        <v>13</v>
      </c>
      <c r="C451" s="19">
        <v>0</v>
      </c>
      <c r="D451" s="56">
        <v>0</v>
      </c>
      <c r="E451" s="41">
        <v>0</v>
      </c>
      <c r="F451" s="42"/>
    </row>
    <row r="452" spans="1:6" ht="15.75" customHeight="1">
      <c r="A452" s="2">
        <v>448</v>
      </c>
      <c r="B452" s="4" t="s">
        <v>14</v>
      </c>
      <c r="C452" s="5">
        <v>90000</v>
      </c>
      <c r="D452" s="56">
        <v>123000</v>
      </c>
      <c r="E452" s="43">
        <v>136.69999999999999</v>
      </c>
      <c r="F452" s="42"/>
    </row>
    <row r="453" spans="1:6" ht="15">
      <c r="A453" s="2">
        <v>449</v>
      </c>
      <c r="B453" s="77" t="s">
        <v>90</v>
      </c>
      <c r="C453" s="77"/>
      <c r="D453" s="77"/>
      <c r="E453" s="77"/>
      <c r="F453" s="78"/>
    </row>
    <row r="454" spans="1:6" ht="60">
      <c r="A454" s="2">
        <v>450</v>
      </c>
      <c r="B454" s="4" t="s">
        <v>91</v>
      </c>
      <c r="C454" s="5">
        <v>77983.7</v>
      </c>
      <c r="D454" s="56">
        <f>D455+D456+D458+D459</f>
        <v>15425.7</v>
      </c>
      <c r="E454" s="44">
        <f t="shared" si="17"/>
        <v>19.78067211481374</v>
      </c>
      <c r="F454" s="3" t="s">
        <v>9</v>
      </c>
    </row>
    <row r="455" spans="1:6" ht="15">
      <c r="A455" s="2">
        <v>451</v>
      </c>
      <c r="B455" s="4" t="s">
        <v>10</v>
      </c>
      <c r="C455" s="19">
        <v>0</v>
      </c>
      <c r="D455" s="56">
        <f t="shared" ref="D455:D459" si="18">D461+D467+D473</f>
        <v>0</v>
      </c>
      <c r="E455" s="8">
        <v>0</v>
      </c>
      <c r="F455" s="3" t="s">
        <v>9</v>
      </c>
    </row>
    <row r="456" spans="1:6" ht="15">
      <c r="A456" s="2">
        <v>452</v>
      </c>
      <c r="B456" s="4" t="s">
        <v>11</v>
      </c>
      <c r="C456" s="19">
        <v>0</v>
      </c>
      <c r="D456" s="56">
        <f t="shared" si="18"/>
        <v>0</v>
      </c>
      <c r="E456" s="8">
        <v>0</v>
      </c>
      <c r="F456" s="3" t="s">
        <v>9</v>
      </c>
    </row>
    <row r="457" spans="1:6" ht="15">
      <c r="A457" s="2">
        <v>453</v>
      </c>
      <c r="B457" s="4" t="s">
        <v>12</v>
      </c>
      <c r="C457" s="19">
        <v>0</v>
      </c>
      <c r="D457" s="56">
        <f t="shared" si="18"/>
        <v>0</v>
      </c>
      <c r="E457" s="8">
        <v>0</v>
      </c>
      <c r="F457" s="3" t="s">
        <v>9</v>
      </c>
    </row>
    <row r="458" spans="1:6" ht="15">
      <c r="A458" s="2">
        <v>454</v>
      </c>
      <c r="B458" s="4" t="s">
        <v>13</v>
      </c>
      <c r="C458" s="5">
        <v>5983.7</v>
      </c>
      <c r="D458" s="56">
        <f t="shared" si="18"/>
        <v>5925.7</v>
      </c>
      <c r="E458" s="44">
        <f t="shared" si="17"/>
        <v>99.030700068519479</v>
      </c>
      <c r="F458" s="3" t="s">
        <v>9</v>
      </c>
    </row>
    <row r="459" spans="1:6" ht="15">
      <c r="A459" s="2">
        <v>455</v>
      </c>
      <c r="B459" s="4" t="s">
        <v>14</v>
      </c>
      <c r="C459" s="5">
        <v>72000</v>
      </c>
      <c r="D459" s="56">
        <f t="shared" si="18"/>
        <v>9500</v>
      </c>
      <c r="E459" s="44">
        <f t="shared" si="17"/>
        <v>13.194444444444445</v>
      </c>
      <c r="F459" s="3" t="s">
        <v>9</v>
      </c>
    </row>
    <row r="460" spans="1:6" ht="60">
      <c r="A460" s="2">
        <v>456</v>
      </c>
      <c r="B460" s="4" t="s">
        <v>92</v>
      </c>
      <c r="C460" s="5">
        <v>26000</v>
      </c>
      <c r="D460" s="56">
        <v>0</v>
      </c>
      <c r="E460" s="8">
        <v>0</v>
      </c>
      <c r="F460" s="4" t="s">
        <v>163</v>
      </c>
    </row>
    <row r="461" spans="1:6" ht="15">
      <c r="A461" s="2">
        <v>457</v>
      </c>
      <c r="B461" s="6" t="s">
        <v>10</v>
      </c>
      <c r="C461" s="9">
        <v>0</v>
      </c>
      <c r="D461" s="32">
        <v>0</v>
      </c>
      <c r="E461" s="8">
        <v>0</v>
      </c>
      <c r="F461" s="1" t="s">
        <v>9</v>
      </c>
    </row>
    <row r="462" spans="1:6" ht="15">
      <c r="A462" s="2">
        <v>458</v>
      </c>
      <c r="B462" s="6" t="s">
        <v>11</v>
      </c>
      <c r="C462" s="9">
        <v>0</v>
      </c>
      <c r="D462" s="32">
        <v>0</v>
      </c>
      <c r="E462" s="8">
        <v>0</v>
      </c>
      <c r="F462" s="1" t="s">
        <v>9</v>
      </c>
    </row>
    <row r="463" spans="1:6" ht="15">
      <c r="A463" s="2">
        <v>459</v>
      </c>
      <c r="B463" s="6" t="s">
        <v>12</v>
      </c>
      <c r="C463" s="9">
        <v>0</v>
      </c>
      <c r="D463" s="32">
        <v>0</v>
      </c>
      <c r="E463" s="8">
        <v>0</v>
      </c>
      <c r="F463" s="1" t="s">
        <v>9</v>
      </c>
    </row>
    <row r="464" spans="1:6" ht="15">
      <c r="A464" s="2">
        <v>460</v>
      </c>
      <c r="B464" s="6" t="s">
        <v>13</v>
      </c>
      <c r="C464" s="9">
        <v>0</v>
      </c>
      <c r="D464" s="32">
        <v>0</v>
      </c>
      <c r="E464" s="8">
        <v>0</v>
      </c>
      <c r="F464" s="1" t="s">
        <v>9</v>
      </c>
    </row>
    <row r="465" spans="1:6" ht="15">
      <c r="A465" s="2">
        <v>461</v>
      </c>
      <c r="B465" s="6" t="s">
        <v>14</v>
      </c>
      <c r="C465" s="7">
        <v>26000</v>
      </c>
      <c r="D465" s="32">
        <v>0</v>
      </c>
      <c r="E465" s="8">
        <v>0</v>
      </c>
      <c r="F465" s="1" t="s">
        <v>9</v>
      </c>
    </row>
    <row r="466" spans="1:6" ht="122.25" customHeight="1">
      <c r="A466" s="2">
        <v>462</v>
      </c>
      <c r="B466" s="6" t="s">
        <v>93</v>
      </c>
      <c r="C466" s="5">
        <v>46000</v>
      </c>
      <c r="D466" s="45">
        <v>9500</v>
      </c>
      <c r="E466" s="44">
        <f t="shared" si="17"/>
        <v>20.652173913043477</v>
      </c>
      <c r="F466" s="6" t="s">
        <v>164</v>
      </c>
    </row>
    <row r="467" spans="1:6" ht="15">
      <c r="A467" s="2">
        <v>463</v>
      </c>
      <c r="B467" s="6" t="s">
        <v>10</v>
      </c>
      <c r="C467" s="9">
        <v>0</v>
      </c>
      <c r="D467" s="45">
        <v>0</v>
      </c>
      <c r="E467" s="44">
        <v>0</v>
      </c>
      <c r="F467" s="1" t="s">
        <v>9</v>
      </c>
    </row>
    <row r="468" spans="1:6" ht="15">
      <c r="A468" s="2">
        <v>464</v>
      </c>
      <c r="B468" s="6" t="s">
        <v>11</v>
      </c>
      <c r="C468" s="9">
        <v>0</v>
      </c>
      <c r="D468" s="45">
        <v>0</v>
      </c>
      <c r="E468" s="44">
        <v>0</v>
      </c>
      <c r="F468" s="1" t="s">
        <v>9</v>
      </c>
    </row>
    <row r="469" spans="1:6" ht="15">
      <c r="A469" s="2">
        <v>465</v>
      </c>
      <c r="B469" s="6" t="s">
        <v>12</v>
      </c>
      <c r="C469" s="9">
        <v>0</v>
      </c>
      <c r="D469" s="45">
        <v>0</v>
      </c>
      <c r="E469" s="44">
        <v>0</v>
      </c>
      <c r="F469" s="1" t="s">
        <v>9</v>
      </c>
    </row>
    <row r="470" spans="1:6" ht="15">
      <c r="A470" s="2">
        <v>466</v>
      </c>
      <c r="B470" s="6" t="s">
        <v>13</v>
      </c>
      <c r="C470" s="9">
        <v>0</v>
      </c>
      <c r="D470" s="45">
        <v>0</v>
      </c>
      <c r="E470" s="45">
        <v>0</v>
      </c>
      <c r="F470" s="1" t="s">
        <v>9</v>
      </c>
    </row>
    <row r="471" spans="1:6" ht="15">
      <c r="A471" s="2">
        <v>467</v>
      </c>
      <c r="B471" s="6" t="s">
        <v>14</v>
      </c>
      <c r="C471" s="7">
        <v>46000</v>
      </c>
      <c r="D471" s="45">
        <v>9500</v>
      </c>
      <c r="E471" s="44">
        <f t="shared" si="17"/>
        <v>20.652173913043477</v>
      </c>
      <c r="F471" s="1" t="s">
        <v>9</v>
      </c>
    </row>
    <row r="472" spans="1:6" ht="91.5" customHeight="1">
      <c r="A472" s="2">
        <v>468</v>
      </c>
      <c r="B472" s="6" t="s">
        <v>94</v>
      </c>
      <c r="C472" s="5">
        <v>5983.7</v>
      </c>
      <c r="D472" s="56">
        <v>5925.7</v>
      </c>
      <c r="E472" s="8">
        <f t="shared" si="17"/>
        <v>99.030700068519479</v>
      </c>
      <c r="F472" s="46" t="s">
        <v>165</v>
      </c>
    </row>
    <row r="473" spans="1:6" ht="15">
      <c r="A473" s="2">
        <v>469</v>
      </c>
      <c r="B473" s="6" t="s">
        <v>10</v>
      </c>
      <c r="C473" s="9">
        <v>0</v>
      </c>
      <c r="D473" s="32">
        <v>0</v>
      </c>
      <c r="E473" s="10">
        <v>0</v>
      </c>
      <c r="F473" s="1" t="s">
        <v>9</v>
      </c>
    </row>
    <row r="474" spans="1:6" ht="15">
      <c r="A474" s="2">
        <v>470</v>
      </c>
      <c r="B474" s="6" t="s">
        <v>11</v>
      </c>
      <c r="C474" s="9">
        <v>0</v>
      </c>
      <c r="D474" s="32">
        <v>0</v>
      </c>
      <c r="E474" s="10">
        <v>0</v>
      </c>
      <c r="F474" s="1" t="s">
        <v>9</v>
      </c>
    </row>
    <row r="475" spans="1:6" ht="15">
      <c r="A475" s="2">
        <v>471</v>
      </c>
      <c r="B475" s="6" t="s">
        <v>12</v>
      </c>
      <c r="C475" s="9">
        <v>0</v>
      </c>
      <c r="D475" s="32">
        <v>0</v>
      </c>
      <c r="E475" s="10">
        <v>0</v>
      </c>
      <c r="F475" s="1" t="s">
        <v>9</v>
      </c>
    </row>
    <row r="476" spans="1:6" ht="15">
      <c r="A476" s="2">
        <v>472</v>
      </c>
      <c r="B476" s="6" t="s">
        <v>13</v>
      </c>
      <c r="C476" s="7">
        <v>5983.7</v>
      </c>
      <c r="D476" s="32">
        <v>5925.7</v>
      </c>
      <c r="E476" s="8">
        <f t="shared" si="17"/>
        <v>99.030700068519479</v>
      </c>
      <c r="F476" s="1" t="s">
        <v>9</v>
      </c>
    </row>
    <row r="477" spans="1:6" ht="15">
      <c r="A477" s="2">
        <v>473</v>
      </c>
      <c r="B477" s="6" t="s">
        <v>14</v>
      </c>
      <c r="C477" s="9">
        <v>0</v>
      </c>
      <c r="D477" s="32">
        <v>0</v>
      </c>
      <c r="E477" s="10">
        <v>0</v>
      </c>
      <c r="F477" s="1" t="s">
        <v>9</v>
      </c>
    </row>
  </sheetData>
  <mergeCells count="17">
    <mergeCell ref="B257:F257"/>
    <mergeCell ref="B276:F276"/>
    <mergeCell ref="B313:F313"/>
    <mergeCell ref="B440:F440"/>
    <mergeCell ref="B453:F453"/>
    <mergeCell ref="B172:F172"/>
    <mergeCell ref="A1:F1"/>
    <mergeCell ref="A2:A3"/>
    <mergeCell ref="B2:B3"/>
    <mergeCell ref="C2:D2"/>
    <mergeCell ref="E2:E3"/>
    <mergeCell ref="F2:F3"/>
    <mergeCell ref="B11:F11"/>
    <mergeCell ref="B54:F54"/>
    <mergeCell ref="B109:F109"/>
    <mergeCell ref="B134:F134"/>
    <mergeCell ref="B153:F153"/>
  </mergeCells>
  <pageMargins left="0.51181102362204722" right="0.51181102362204722" top="0.74803149606299213" bottom="0.55118110236220474" header="0.51181102362204722" footer="0.51181102362204722"/>
  <pageSetup paperSize="9" scale="87" fitToHeight="0" orientation="landscape" useFirstPageNumber="1" horizontalDpi="300" verticalDpi="300" r:id="rId1"/>
  <rowBreaks count="24" manualBreakCount="24">
    <brk id="23" max="7" man="1"/>
    <brk id="35" max="7" man="1"/>
    <brk id="53" max="7" man="1"/>
    <brk id="72" max="7" man="1"/>
    <brk id="90" max="7" man="1"/>
    <brk id="108" max="7" man="1"/>
    <brk id="133" max="7" man="1"/>
    <brk id="152" max="7" man="1"/>
    <brk id="178" max="7" man="1"/>
    <brk id="196" max="7" man="1"/>
    <brk id="208" max="7" man="1"/>
    <brk id="226" max="7" man="1"/>
    <brk id="238" max="7" man="1"/>
    <brk id="256" max="7" man="1"/>
    <brk id="275" max="7" man="1"/>
    <brk id="294" max="7" man="1"/>
    <brk id="312" max="7" man="1"/>
    <brk id="337" max="7" man="1"/>
    <brk id="361" max="7" man="1"/>
    <brk id="379" max="7" man="1"/>
    <brk id="403" max="7" man="1"/>
    <brk id="427" max="7" man="1"/>
    <brk id="446" max="7" man="1"/>
    <brk id="46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мероприятий</vt:lpstr>
      <vt:lpstr>'План мероприятий'!Заголовки_для_печати</vt:lpstr>
      <vt:lpstr>'План мероприятий'!Область_печати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Гордеева Ирина Михайловна</dc:creator>
  <cp:lastModifiedBy>Гордеева Ирина Михайловна</cp:lastModifiedBy>
  <cp:lastPrinted>2025-04-07T06:04:11Z</cp:lastPrinted>
  <dcterms:created xsi:type="dcterms:W3CDTF">2025-02-07T11:04:14Z</dcterms:created>
  <dcterms:modified xsi:type="dcterms:W3CDTF">2025-04-07T06:52:00Z</dcterms:modified>
</cp:coreProperties>
</file>