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600" tabRatio="392" firstSheet="1" activeTab="6"/>
  </bookViews>
  <sheets>
    <sheet name="ДХШ" sheetId="5" r:id="rId1"/>
    <sheet name="ДШИ" sheetId="8" r:id="rId2"/>
    <sheet name="Луч" sheetId="3" r:id="rId3"/>
    <sheet name="музей" sheetId="2" r:id="rId4"/>
    <sheet name="парк" sheetId="1" r:id="rId5"/>
    <sheet name="ВЦБС" sheetId="6" r:id="rId6"/>
    <sheet name="ДК" sheetId="7" r:id="rId7"/>
  </sheets>
  <definedNames>
    <definedName name="_xlnm.Print_Titles" localSheetId="5">ВЦБС!$1:$9</definedName>
    <definedName name="_xlnm.Print_Titles" localSheetId="0">ДХШ!$1:$9</definedName>
    <definedName name="_xlnm.Print_Titles" localSheetId="1">ДШИ!$1:$9</definedName>
    <definedName name="_xlnm.Print_Titles" localSheetId="2">Луч!$1:$9</definedName>
    <definedName name="_xlnm.Print_Titles" localSheetId="3">музей!$1:$9</definedName>
    <definedName name="_xlnm.Print_Titles" localSheetId="4">парк!$1:$9</definedName>
    <definedName name="_xlnm.Print_Area" localSheetId="0">ДХШ!$A$1:$U$28</definedName>
    <definedName name="_xlnm.Print_Area" localSheetId="1">ДШИ!$A$1:$U$32</definedName>
    <definedName name="_xlnm.Print_Area" localSheetId="2">Луч!$A$1:$U$24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1" i="6" l="1"/>
  <c r="R12" i="6"/>
  <c r="R13" i="6"/>
  <c r="R14" i="6"/>
  <c r="R15" i="6"/>
  <c r="R16" i="6"/>
  <c r="Q11" i="6" l="1"/>
  <c r="Q12" i="6"/>
  <c r="Q13" i="6"/>
  <c r="Q14" i="6"/>
  <c r="Q15" i="6"/>
  <c r="Q16" i="6"/>
  <c r="Q10" i="6"/>
  <c r="R12" i="1" l="1"/>
  <c r="R11" i="1"/>
  <c r="Q12" i="1"/>
  <c r="Q11" i="1"/>
  <c r="Q10" i="1"/>
  <c r="R14" i="2"/>
  <c r="R13" i="2"/>
  <c r="R12" i="2"/>
  <c r="Q14" i="2"/>
  <c r="Q13" i="2"/>
  <c r="Q12" i="2"/>
  <c r="R10" i="2"/>
  <c r="Q10" i="2"/>
  <c r="R11" i="3"/>
  <c r="R10" i="3"/>
  <c r="Q11" i="3"/>
  <c r="Q10" i="3"/>
  <c r="P17" i="6" l="1"/>
  <c r="T19" i="8" l="1"/>
  <c r="S19" i="8"/>
  <c r="T18" i="8"/>
  <c r="S18" i="8"/>
  <c r="T17" i="8"/>
  <c r="T16" i="8"/>
  <c r="S16" i="8"/>
  <c r="T15" i="8"/>
  <c r="T14" i="8"/>
  <c r="T13" i="8"/>
  <c r="S12" i="8"/>
  <c r="T11" i="8"/>
  <c r="S11" i="8" l="1"/>
  <c r="S17" i="8"/>
  <c r="S14" i="8"/>
  <c r="T12" i="8"/>
  <c r="S15" i="8"/>
  <c r="S13" i="8"/>
  <c r="T14" i="5"/>
  <c r="S14" i="5"/>
  <c r="T13" i="5"/>
  <c r="S13" i="5"/>
  <c r="T12" i="5"/>
  <c r="S12" i="5"/>
  <c r="T11" i="5"/>
  <c r="S11" i="5"/>
  <c r="T10" i="5"/>
  <c r="S10" i="5"/>
  <c r="T12" i="7" l="1"/>
  <c r="S12" i="7"/>
  <c r="T11" i="7"/>
  <c r="S11" i="7"/>
  <c r="T10" i="7"/>
  <c r="S10" i="7"/>
  <c r="T9" i="7"/>
  <c r="S9" i="7"/>
  <c r="P15" i="2" l="1"/>
  <c r="Q17" i="2" s="1"/>
  <c r="Q18" i="2" s="1"/>
  <c r="R16" i="1"/>
  <c r="R17" i="1" s="1"/>
  <c r="P12" i="3"/>
  <c r="P14" i="3" s="1"/>
  <c r="P15" i="3" s="1"/>
  <c r="Q17" i="6"/>
  <c r="P17" i="2" l="1"/>
  <c r="Q14" i="3"/>
  <c r="Q15" i="3" s="1"/>
  <c r="P16" i="1"/>
  <c r="P18" i="2"/>
  <c r="P19" i="2" s="1"/>
  <c r="R17" i="6"/>
  <c r="R15" i="2" l="1"/>
  <c r="R12" i="3"/>
  <c r="R13" i="1"/>
  <c r="Q12" i="3"/>
  <c r="T10" i="6"/>
  <c r="S10" i="6"/>
  <c r="Q13" i="1" l="1"/>
  <c r="Q15" i="2"/>
  <c r="F10" i="8"/>
  <c r="K10" i="8"/>
  <c r="S10" i="8"/>
  <c r="T10" i="8"/>
  <c r="F12" i="8"/>
  <c r="F13" i="8"/>
  <c r="F14" i="8"/>
  <c r="F15" i="8"/>
  <c r="F16" i="8"/>
  <c r="F17" i="8"/>
  <c r="F18" i="8"/>
  <c r="F19" i="8"/>
  <c r="K12" i="7" l="1"/>
  <c r="F12" i="7"/>
  <c r="K11" i="7"/>
  <c r="F11" i="7"/>
  <c r="K10" i="7"/>
  <c r="F10" i="7"/>
  <c r="K9" i="7"/>
  <c r="F9" i="7"/>
  <c r="T16" i="6"/>
  <c r="S16" i="6"/>
  <c r="K16" i="6"/>
  <c r="F16" i="6"/>
  <c r="T15" i="6"/>
  <c r="S15" i="6"/>
  <c r="F15" i="6"/>
  <c r="T14" i="6"/>
  <c r="S14" i="6"/>
  <c r="K14" i="6"/>
  <c r="F14" i="6"/>
  <c r="T13" i="6"/>
  <c r="S13" i="6"/>
  <c r="F13" i="6"/>
  <c r="T12" i="6"/>
  <c r="S12" i="6"/>
  <c r="F12" i="6"/>
  <c r="T11" i="6"/>
  <c r="S11" i="6"/>
  <c r="K11" i="6"/>
  <c r="F11" i="6"/>
  <c r="K10" i="6"/>
  <c r="F10" i="6"/>
  <c r="F14" i="5"/>
  <c r="F13" i="5"/>
  <c r="F12" i="5"/>
  <c r="F11" i="5"/>
  <c r="F10" i="5"/>
  <c r="T11" i="3"/>
  <c r="S11" i="3"/>
  <c r="K11" i="3"/>
  <c r="F11" i="3"/>
  <c r="T10" i="3"/>
  <c r="S10" i="3"/>
  <c r="K10" i="3"/>
  <c r="F10" i="3"/>
  <c r="T14" i="2"/>
  <c r="S14" i="2"/>
  <c r="K14" i="2"/>
  <c r="F14" i="2"/>
  <c r="T13" i="2"/>
  <c r="S13" i="2"/>
  <c r="F13" i="2"/>
  <c r="T12" i="2"/>
  <c r="S12" i="2"/>
  <c r="F12" i="2"/>
  <c r="T11" i="2"/>
  <c r="S11" i="2"/>
  <c r="K11" i="2"/>
  <c r="F11" i="2"/>
  <c r="T10" i="2"/>
  <c r="S10" i="2"/>
  <c r="K10" i="2"/>
  <c r="F10" i="2"/>
  <c r="T11" i="1" l="1"/>
  <c r="T12" i="1"/>
  <c r="T10" i="1"/>
  <c r="S10" i="1" l="1"/>
  <c r="S11" i="1"/>
  <c r="S12" i="1" l="1"/>
  <c r="K10" i="1" l="1"/>
  <c r="K11" i="1"/>
  <c r="F10" i="1"/>
  <c r="F11" i="1"/>
  <c r="F12" i="1"/>
</calcChain>
</file>

<file path=xl/sharedStrings.xml><?xml version="1.0" encoding="utf-8"?>
<sst xmlns="http://schemas.openxmlformats.org/spreadsheetml/2006/main" count="606" uniqueCount="103">
  <si>
    <t>Наименование муниципальной услуги (работы)</t>
  </si>
  <si>
    <t>Показатель объема муниципальной услуги (работы)</t>
  </si>
  <si>
    <t>Показатель качества муниципальной услуги (работы)</t>
  </si>
  <si>
    <t>Оценка соответствия фактического значения объема оказываемых (выполняемых) муниципальных услуг (работ) (соответствует/не соответствует)</t>
  </si>
  <si>
    <t>Оценка соответствия фактического значения качества оказываемых (выполняемых) муниципальных услуг (работ) (соответствует/не соответствует)</t>
  </si>
  <si>
    <t>Оценка соблюдения условий Соглашения (соблюдены/не соблюдены)</t>
  </si>
  <si>
    <t>Утверждено бюджетных ассигнований на текущий год (с учетом изменений), руб.</t>
  </si>
  <si>
    <t>Профинансировано учредителем субсидии на выполнение муниципального задания, руб.</t>
  </si>
  <si>
    <t>Освоено бюджетных ассигнований в отчетном периоде</t>
  </si>
  <si>
    <t>Оценка выполнения муниципального задания (выполнено/не выполнено) &lt;*&gt;</t>
  </si>
  <si>
    <t>Наименование показателя, единица изменения</t>
  </si>
  <si>
    <t>Значение показателя</t>
  </si>
  <si>
    <t>Наименование показателя, единица измерения</t>
  </si>
  <si>
    <t>руб.</t>
  </si>
  <si>
    <t>в процентах</t>
  </si>
  <si>
    <t>Утверждено в муниципальном задании на год</t>
  </si>
  <si>
    <t>Исполнено на отчетную дату</t>
  </si>
  <si>
    <t>Допустимое отклонение, в пределах которых муниципальное задание считается выполненным (%)</t>
  </si>
  <si>
    <t>от суммы утвержденных бюджетных ассигнований</t>
  </si>
  <si>
    <t>от суммы профинансированной учредителем субсидии</t>
  </si>
  <si>
    <t>фактическое значение в абсолютном выражении</t>
  </si>
  <si>
    <t>в процентах от утвержденного в муниципальном задании на отчетную дату</t>
  </si>
  <si>
    <t>(гр. 4 / гр. 3 x 100)</t>
  </si>
  <si>
    <t>(гр. 9 / гр. 8 x 100)</t>
  </si>
  <si>
    <t>(гр. 17 / гр. 15 x 100)</t>
  </si>
  <si>
    <t>Количество человеко-часов</t>
  </si>
  <si>
    <t>Реализация дополнительных предпрофессиональных программ в области искусств (декоративно-прикладное творчество)</t>
  </si>
  <si>
    <t>Реализация дополнительных предпрофессиональных программ в области искусств (дизайн)</t>
  </si>
  <si>
    <t>Реализация дополнительных предпрофессиональных программ в области искусств (живопись)</t>
  </si>
  <si>
    <t>Реализация дополнительных общеразвивающих программ (художественная направленность)</t>
  </si>
  <si>
    <t>Огранизация отдыха детей и молодежи</t>
  </si>
  <si>
    <t>Доля обучающихся ДХШ, охваченных организованным отдыхом, от общего количества детей в лагере</t>
  </si>
  <si>
    <t>Реализация дополнительных предпрофессиональных программ в области искусств (фортепиано)</t>
  </si>
  <si>
    <t>Человек</t>
  </si>
  <si>
    <t>Реализация дополнительных предпрофессиональных программ в области искусств (народные инструменты)</t>
  </si>
  <si>
    <t>Реализация дополнительных предпрофессиональных программ в области искусств (духовые и ударные инструменты)</t>
  </si>
  <si>
    <t>Реализация дополнительных предпрофессиональных программ в области искусств (хоровое пение)</t>
  </si>
  <si>
    <t>Реализация дополнительных предпрофессиональных программ в области искусств (искусство театра)</t>
  </si>
  <si>
    <t>Реализация дополнительных предпрофессиональных программ в области искусств (хореографическое искусство)</t>
  </si>
  <si>
    <t>Реализация дополнительных предпрофессиональных программ в области искусств (музыкальный фольклор)</t>
  </si>
  <si>
    <t>Огранизация и проведение мероприятий</t>
  </si>
  <si>
    <t>Организация деятельности клубных формирований и формирований самодеятельного народного творчества</t>
  </si>
  <si>
    <t>Публичный показ музейных предметов, музейных коллекций</t>
  </si>
  <si>
    <t>Количество предметов музейного собрания учреждения, опубликованных удаленно (через сеть Интернет, публикации)</t>
  </si>
  <si>
    <t xml:space="preserve">Создание экспозиций (выставок) музеев,организация выездных выставок </t>
  </si>
  <si>
    <t>Формирование, учет, изучение, обеспечение физического сохранения и безопасности музейных предметов, музейных коллекций</t>
  </si>
  <si>
    <t>Популяризация туристких ресурсов и народных художественных промыслов в сети Интернет</t>
  </si>
  <si>
    <t>Организация и проведение мероприятий</t>
  </si>
  <si>
    <t>Обеспечение доступа к объектам спорта</t>
  </si>
  <si>
    <t>Библиотечное, библиографическое и информационное обслуживание пользователей библиотеки (в стационарных условиях)</t>
  </si>
  <si>
    <t>Библиотечное, библиографическое и информационное обслуживание пользователей библиотеки (удаленно через сеть интернет)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</si>
  <si>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</si>
  <si>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Методическое обеспечение в области библиотечного дела</t>
  </si>
  <si>
    <t>Динамика выполненных работ</t>
  </si>
  <si>
    <t>Библиографическая обработка документов и создание каталогов</t>
  </si>
  <si>
    <t>Показ кинофильмов</t>
  </si>
  <si>
    <t>Количество человеко-часов, человеко-час</t>
  </si>
  <si>
    <t>соотвествует</t>
  </si>
  <si>
    <t>соблюдены</t>
  </si>
  <si>
    <t>МБУК "Объединение сельских клубов "Луч"</t>
  </si>
  <si>
    <t>Динамика количества мероприятий, процент</t>
  </si>
  <si>
    <t>Количество проведенных мероприятий, Единиц</t>
  </si>
  <si>
    <t>Количество участников, единица</t>
  </si>
  <si>
    <t>Количество музейных предметов основного Музейного фонда учреждения, опубликованных на экспозициях и выставках, единиц</t>
  </si>
  <si>
    <t>МБУК "Верхнепышминский исторический музей"</t>
  </si>
  <si>
    <t>Число посетителей, человек</t>
  </si>
  <si>
    <t>Количество предметов, единиц</t>
  </si>
  <si>
    <t>Полнота, достоверность и актуальность представляемой информации, процент</t>
  </si>
  <si>
    <t>Количество размещенных материалов, единиц</t>
  </si>
  <si>
    <t>Количество клубных формирований, единиц</t>
  </si>
  <si>
    <t>Количество участников, человек</t>
  </si>
  <si>
    <t>Наличие обоснованных жалоб, единиц</t>
  </si>
  <si>
    <t>Количество часов предоставления доступа к объектам спорта, час</t>
  </si>
  <si>
    <t>Динамика посещений пользователей библиотеки (реальных и удаленных) по сравнению с предыдущим годом, процент</t>
  </si>
  <si>
    <t>Количество посещений, единиц</t>
  </si>
  <si>
    <t>Количество посещений, Единиц</t>
  </si>
  <si>
    <t>Количество документов, единиц</t>
  </si>
  <si>
    <t>Число участников, чел.</t>
  </si>
  <si>
    <t>МАУ  "Дворец культуры "Металлург"</t>
  </si>
  <si>
    <t>Динамика проведенных мероприятий, процент</t>
  </si>
  <si>
    <t xml:space="preserve">Средняя заполняемость кинотеатра, процент </t>
  </si>
  <si>
    <t>Число зрителей, человек</t>
  </si>
  <si>
    <t>МБУ ДО "Детская школа исскуств"</t>
  </si>
  <si>
    <t>МБУ ДО "Детская художественная школа"</t>
  </si>
  <si>
    <t>МБУК "Верхнепышминская централизованная библиотечная система"</t>
  </si>
  <si>
    <t>Руководитель учреждения</t>
  </si>
  <si>
    <t>Ф.И. О.</t>
  </si>
  <si>
    <t>подпись</t>
  </si>
  <si>
    <t>-</t>
  </si>
  <si>
    <t>А. С. Маракова</t>
  </si>
  <si>
    <t>Е. Г. Ринасов</t>
  </si>
  <si>
    <t>Бобровский К.К.</t>
  </si>
  <si>
    <t>Горская Л.Е.</t>
  </si>
  <si>
    <t>Количество проведенных мероприятий, единиц</t>
  </si>
  <si>
    <t>Количество клубных формирорваний, единиц</t>
  </si>
  <si>
    <t>МБУК "Манин парк"</t>
  </si>
  <si>
    <r>
      <t xml:space="preserve">
</t>
    </r>
    <r>
      <rPr>
        <b/>
        <sz val="22"/>
        <color theme="1"/>
        <rFont val="Liberation Serif"/>
        <family val="1"/>
        <charset val="204"/>
      </rPr>
      <t>АКТ</t>
    </r>
    <r>
      <rPr>
        <sz val="22"/>
        <color theme="1"/>
        <rFont val="Liberation Serif"/>
        <family val="1"/>
        <charset val="204"/>
      </rPr>
      <t xml:space="preserve">
о результатах мониторинга выполнения муниципального
задания муниципальными бюджетными/автономными учреждениями
за 4 квартал 2024 года
</t>
    </r>
  </si>
  <si>
    <t>И. о. начальника отдела социальной политики</t>
  </si>
  <si>
    <t>Суманеева Т.В.</t>
  </si>
  <si>
    <r>
      <t xml:space="preserve">
</t>
    </r>
    <r>
      <rPr>
        <b/>
        <sz val="18"/>
        <color theme="1"/>
        <rFont val="Liberation Serif"/>
        <family val="1"/>
        <charset val="204"/>
      </rPr>
      <t>АКТ</t>
    </r>
    <r>
      <rPr>
        <sz val="18"/>
        <color theme="1"/>
        <rFont val="Liberation Serif"/>
        <family val="1"/>
        <charset val="204"/>
      </rPr>
      <t xml:space="preserve">
о результатах мониторинга выполнения муниципального
задания муниципальными бюджетными/автономными учреждениями
за 4 квартал 2024 года
</t>
    </r>
  </si>
  <si>
    <t>выполнено</t>
  </si>
  <si>
    <t xml:space="preserve">остаток средств на счете учреждения 94 831,33 заключен контракт оплата в 2025 году по акту выполненных работ оказание услуг по гардеробному обслуживанию </t>
  </si>
  <si>
    <t>остаток на счете 459 000,00 заключен контракт услуги по содержанию имущества оплата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</si>
</sst>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₽"/>
  </numFmts>
  <fonts count="24">
    <font>
      <sz val="11"/>
      <color theme="1"/>
      <name val="Calibri"/>
      <family val="2"/>
      <scheme val="minor"/>
    </font>
    <font>
      <sz val="14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8"/>
      <color theme="1"/>
      <name val="Liberation Serif"/>
      <family val="1"/>
      <charset val="204"/>
    </font>
    <font>
      <b/>
      <sz val="18"/>
      <color theme="1"/>
      <name val="Liberation Serif"/>
      <family val="1"/>
      <charset val="204"/>
    </font>
    <font>
      <sz val="18"/>
      <color theme="1"/>
      <name val="Calibri"/>
      <family val="2"/>
      <scheme val="minor"/>
    </font>
    <font>
      <sz val="11"/>
      <color theme="0"/>
      <name val="Liberation Serif"/>
      <family val="1"/>
      <charset val="204"/>
    </font>
    <font>
      <sz val="11"/>
      <color theme="0"/>
      <name val="Calibri"/>
      <family val="2"/>
      <scheme val="minor"/>
    </font>
    <font>
      <sz val="11"/>
      <name val="Liberation Serif"/>
      <family val="1"/>
      <charset val="204"/>
    </font>
    <font>
      <sz val="14"/>
      <name val="Liberation Serif"/>
      <family val="1"/>
      <charset val="204"/>
    </font>
    <font>
      <sz val="11"/>
      <name val="Calibri"/>
      <family val="2"/>
      <scheme val="minor"/>
    </font>
    <font>
      <sz val="14"/>
      <color rgb="FF000000"/>
      <name val="Liberation Serif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20"/>
      <color theme="1"/>
      <name val="Liberation Serif"/>
      <family val="1"/>
      <charset val="204"/>
    </font>
    <font>
      <b/>
      <sz val="22"/>
      <color theme="1"/>
      <name val="Liberation Serif"/>
      <family val="1"/>
      <charset val="204"/>
    </font>
    <font>
      <b/>
      <sz val="26"/>
      <color theme="1"/>
      <name val="Liberation Serif"/>
      <family val="1"/>
      <charset val="204"/>
    </font>
    <font>
      <sz val="22"/>
      <color theme="1"/>
      <name val="Liberation Serif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/>
    <xf numFmtId="0" fontId="1" fillId="0" borderId="2" xfId="0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vertical="top" textRotation="90" wrapText="1"/>
    </xf>
    <xf numFmtId="0" fontId="1" fillId="0" borderId="2" xfId="0" applyFont="1" applyFill="1" applyBorder="1" applyAlignment="1">
      <alignment vertical="center" textRotation="90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9" fontId="1" fillId="0" borderId="2" xfId="0" applyNumberFormat="1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vertical="center" wrapText="1"/>
    </xf>
    <xf numFmtId="0" fontId="6" fillId="0" borderId="0" xfId="0" applyFont="1" applyFill="1"/>
    <xf numFmtId="0" fontId="6" fillId="0" borderId="11" xfId="0" applyFont="1" applyFill="1" applyBorder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1" xfId="0" applyFont="1" applyBorder="1"/>
    <xf numFmtId="0" fontId="6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9" fontId="1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9" fontId="1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textRotation="90" wrapText="1"/>
    </xf>
    <xf numFmtId="0" fontId="1" fillId="0" borderId="2" xfId="0" applyFont="1" applyBorder="1" applyAlignment="1">
      <alignment horizontal="center" vertical="top" textRotation="90" wrapText="1"/>
    </xf>
    <xf numFmtId="0" fontId="1" fillId="0" borderId="2" xfId="0" applyFont="1" applyBorder="1" applyAlignment="1">
      <alignment horizontal="center" textRotation="90" wrapText="1"/>
    </xf>
    <xf numFmtId="0" fontId="0" fillId="2" borderId="0" xfId="0" applyFill="1"/>
    <xf numFmtId="165" fontId="9" fillId="0" borderId="0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/>
    <xf numFmtId="4" fontId="10" fillId="0" borderId="0" xfId="0" applyNumberFormat="1" applyFont="1" applyFill="1"/>
    <xf numFmtId="0" fontId="10" fillId="0" borderId="0" xfId="0" applyFont="1" applyFill="1" applyAlignment="1">
      <alignment horizontal="center"/>
    </xf>
    <xf numFmtId="0" fontId="10" fillId="2" borderId="0" xfId="0" applyFont="1" applyFill="1"/>
    <xf numFmtId="9" fontId="1" fillId="2" borderId="2" xfId="0" applyNumberFormat="1" applyFont="1" applyFill="1" applyBorder="1" applyAlignment="1">
      <alignment vertical="center" wrapText="1"/>
    </xf>
    <xf numFmtId="0" fontId="6" fillId="0" borderId="0" xfId="0" applyFont="1" applyBorder="1"/>
    <xf numFmtId="4" fontId="11" fillId="2" borderId="10" xfId="0" applyNumberFormat="1" applyFont="1" applyFill="1" applyBorder="1" applyAlignment="1">
      <alignment horizontal="center" vertical="center"/>
    </xf>
    <xf numFmtId="165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65" fontId="11" fillId="0" borderId="10" xfId="0" applyNumberFormat="1" applyFont="1" applyFill="1" applyBorder="1" applyAlignment="1">
      <alignment horizontal="center" vertical="center"/>
    </xf>
    <xf numFmtId="165" fontId="11" fillId="0" borderId="2" xfId="0" applyNumberFormat="1" applyFont="1" applyFill="1" applyBorder="1" applyAlignment="1">
      <alignment horizontal="center" vertical="center" wrapText="1"/>
    </xf>
    <xf numFmtId="165" fontId="11" fillId="0" borderId="3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/>
    <xf numFmtId="0" fontId="1" fillId="0" borderId="3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5" fontId="12" fillId="2" borderId="10" xfId="0" applyNumberFormat="1" applyFont="1" applyFill="1" applyBorder="1" applyAlignment="1">
      <alignment horizontal="center" vertical="center"/>
    </xf>
    <xf numFmtId="165" fontId="12" fillId="2" borderId="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5" fontId="12" fillId="2" borderId="10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/>
    </xf>
    <xf numFmtId="165" fontId="12" fillId="0" borderId="10" xfId="0" applyNumberFormat="1" applyFont="1" applyFill="1" applyBorder="1" applyAlignment="1">
      <alignment horizontal="center" vertical="center"/>
    </xf>
    <xf numFmtId="165" fontId="12" fillId="0" borderId="3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0" fillId="0" borderId="0" xfId="0" applyFill="1" applyBorder="1"/>
    <xf numFmtId="0" fontId="22" fillId="2" borderId="0" xfId="0" applyFont="1" applyFill="1"/>
    <xf numFmtId="0" fontId="21" fillId="0" borderId="0" xfId="0" applyFont="1" applyFill="1"/>
    <xf numFmtId="0" fontId="22" fillId="3" borderId="0" xfId="0" applyFont="1" applyFill="1"/>
    <xf numFmtId="0" fontId="10" fillId="3" borderId="0" xfId="0" applyFont="1" applyFill="1"/>
    <xf numFmtId="165" fontId="9" fillId="0" borderId="0" xfId="0" applyNumberFormat="1" applyFont="1" applyFill="1" applyBorder="1" applyAlignment="1" applyProtection="1">
      <alignment horizontal="center" vertical="center"/>
      <protection locked="0"/>
    </xf>
    <xf numFmtId="4" fontId="23" fillId="0" borderId="13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textRotation="90" wrapText="1"/>
    </xf>
    <xf numFmtId="0" fontId="1" fillId="0" borderId="3" xfId="0" applyFont="1" applyFill="1" applyBorder="1" applyAlignment="1">
      <alignment vertical="center" textRotation="90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textRotation="90" wrapText="1"/>
    </xf>
    <xf numFmtId="0" fontId="1" fillId="0" borderId="3" xfId="0" applyFont="1" applyFill="1" applyBorder="1" applyAlignment="1">
      <alignment horizontal="right" textRotation="90" wrapText="1"/>
    </xf>
    <xf numFmtId="0" fontId="1" fillId="0" borderId="5" xfId="0" applyFont="1" applyFill="1" applyBorder="1" applyAlignment="1">
      <alignment vertical="center" textRotation="90" wrapText="1"/>
    </xf>
    <xf numFmtId="0" fontId="1" fillId="0" borderId="4" xfId="0" applyFont="1" applyFill="1" applyBorder="1" applyAlignment="1">
      <alignment textRotation="90" wrapText="1"/>
    </xf>
    <xf numFmtId="0" fontId="1" fillId="0" borderId="5" xfId="0" applyFont="1" applyFill="1" applyBorder="1" applyAlignment="1">
      <alignment textRotation="90" wrapText="1"/>
    </xf>
    <xf numFmtId="0" fontId="1" fillId="0" borderId="3" xfId="0" applyFont="1" applyFill="1" applyBorder="1" applyAlignment="1">
      <alignment textRotation="90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textRotation="90" wrapText="1"/>
    </xf>
    <xf numFmtId="0" fontId="1" fillId="0" borderId="5" xfId="0" applyFont="1" applyBorder="1" applyAlignment="1">
      <alignment vertical="center" textRotation="90" wrapText="1"/>
    </xf>
    <xf numFmtId="0" fontId="1" fillId="0" borderId="3" xfId="0" applyFont="1" applyBorder="1" applyAlignment="1">
      <alignment vertical="center" textRotation="90" wrapText="1"/>
    </xf>
    <xf numFmtId="0" fontId="1" fillId="0" borderId="4" xfId="0" applyFont="1" applyBorder="1" applyAlignment="1">
      <alignment horizontal="right" textRotation="90" wrapText="1"/>
    </xf>
    <xf numFmtId="0" fontId="1" fillId="0" borderId="3" xfId="0" applyFont="1" applyBorder="1" applyAlignment="1">
      <alignment horizontal="right" textRotation="90" wrapText="1"/>
    </xf>
    <xf numFmtId="0" fontId="1" fillId="0" borderId="4" xfId="0" applyFont="1" applyBorder="1" applyAlignment="1">
      <alignment textRotation="90" wrapText="1"/>
    </xf>
    <xf numFmtId="0" fontId="1" fillId="0" borderId="5" xfId="0" applyFont="1" applyBorder="1" applyAlignment="1">
      <alignment textRotation="90" wrapText="1"/>
    </xf>
    <xf numFmtId="0" fontId="1" fillId="0" borderId="3" xfId="0" applyFont="1" applyBorder="1" applyAlignment="1">
      <alignment textRotation="90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textRotation="90" wrapText="1"/>
    </xf>
    <xf numFmtId="0" fontId="1" fillId="2" borderId="5" xfId="0" applyFont="1" applyFill="1" applyBorder="1" applyAlignment="1">
      <alignment vertical="center" textRotation="90" wrapText="1"/>
    </xf>
    <xf numFmtId="0" fontId="1" fillId="2" borderId="3" xfId="0" applyFont="1" applyFill="1" applyBorder="1" applyAlignment="1">
      <alignment vertical="center" textRotation="90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wrapText="1"/>
    </xf>
    <xf numFmtId="0" fontId="22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X29"/>
  <sheetViews>
    <sheetView view="pageBreakPreview" topLeftCell="F10" zoomScale="60" zoomScaleNormal="50" zoomScalePageLayoutView="50" workbookViewId="0">
      <selection activeCell="P14" sqref="P10:P14"/>
    </sheetView>
  </sheetViews>
  <sheetFormatPr defaultRowHeight="1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18.14062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9" customWidth="1"/>
    <col min="19" max="19" width="18.28515625" customWidth="1"/>
    <col min="20" max="20" width="16.85546875" customWidth="1"/>
    <col min="21" max="21" width="17.7109375" customWidth="1"/>
  </cols>
  <sheetData>
    <row r="1" spans="2:24" ht="114" customHeight="1">
      <c r="B1" s="100" t="s">
        <v>99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2:24" ht="76.5" customHeight="1">
      <c r="B2" s="101" t="s">
        <v>83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42"/>
      <c r="W2" s="42"/>
      <c r="X2" s="42"/>
    </row>
    <row r="3" spans="2:24" ht="15.7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4" ht="52.5" customHeight="1" thickBot="1">
      <c r="B4" s="105" t="s">
        <v>0</v>
      </c>
      <c r="C4" s="109" t="s">
        <v>1</v>
      </c>
      <c r="D4" s="114"/>
      <c r="E4" s="114"/>
      <c r="F4" s="114"/>
      <c r="G4" s="110"/>
      <c r="H4" s="109" t="s">
        <v>2</v>
      </c>
      <c r="I4" s="114"/>
      <c r="J4" s="114"/>
      <c r="K4" s="114"/>
      <c r="L4" s="110"/>
      <c r="M4" s="107" t="s">
        <v>3</v>
      </c>
      <c r="N4" s="107" t="s">
        <v>4</v>
      </c>
      <c r="O4" s="107" t="s">
        <v>5</v>
      </c>
      <c r="P4" s="107" t="s">
        <v>6</v>
      </c>
      <c r="Q4" s="107" t="s">
        <v>7</v>
      </c>
      <c r="R4" s="109" t="s">
        <v>8</v>
      </c>
      <c r="S4" s="114"/>
      <c r="T4" s="110"/>
      <c r="U4" s="105" t="s">
        <v>9</v>
      </c>
    </row>
    <row r="5" spans="2:24" ht="19.5" thickBot="1">
      <c r="B5" s="113"/>
      <c r="C5" s="105" t="s">
        <v>10</v>
      </c>
      <c r="D5" s="109" t="s">
        <v>11</v>
      </c>
      <c r="E5" s="114"/>
      <c r="F5" s="114"/>
      <c r="G5" s="110"/>
      <c r="H5" s="118" t="s">
        <v>12</v>
      </c>
      <c r="I5" s="109" t="s">
        <v>11</v>
      </c>
      <c r="J5" s="114"/>
      <c r="K5" s="114"/>
      <c r="L5" s="110"/>
      <c r="M5" s="117"/>
      <c r="N5" s="117"/>
      <c r="O5" s="117"/>
      <c r="P5" s="117"/>
      <c r="Q5" s="117"/>
      <c r="R5" s="105" t="s">
        <v>13</v>
      </c>
      <c r="S5" s="109" t="s">
        <v>14</v>
      </c>
      <c r="T5" s="110"/>
      <c r="U5" s="113"/>
    </row>
    <row r="6" spans="2:24" ht="53.25" customHeight="1" thickBot="1">
      <c r="B6" s="113"/>
      <c r="C6" s="113"/>
      <c r="D6" s="115" t="s">
        <v>15</v>
      </c>
      <c r="E6" s="109" t="s">
        <v>16</v>
      </c>
      <c r="F6" s="110"/>
      <c r="G6" s="107" t="s">
        <v>17</v>
      </c>
      <c r="H6" s="119"/>
      <c r="I6" s="107" t="s">
        <v>15</v>
      </c>
      <c r="J6" s="109" t="s">
        <v>16</v>
      </c>
      <c r="K6" s="110"/>
      <c r="L6" s="111" t="s">
        <v>17</v>
      </c>
      <c r="M6" s="117"/>
      <c r="N6" s="117"/>
      <c r="O6" s="117"/>
      <c r="P6" s="117"/>
      <c r="Q6" s="117"/>
      <c r="R6" s="113"/>
      <c r="S6" s="107" t="s">
        <v>18</v>
      </c>
      <c r="T6" s="107" t="s">
        <v>19</v>
      </c>
      <c r="U6" s="113"/>
    </row>
    <row r="7" spans="2:24" ht="201" thickBot="1">
      <c r="B7" s="106"/>
      <c r="C7" s="106"/>
      <c r="D7" s="116"/>
      <c r="E7" s="2" t="s">
        <v>20</v>
      </c>
      <c r="F7" s="3" t="s">
        <v>21</v>
      </c>
      <c r="G7" s="108"/>
      <c r="H7" s="120"/>
      <c r="I7" s="108"/>
      <c r="J7" s="4" t="s">
        <v>20</v>
      </c>
      <c r="K7" s="4" t="s">
        <v>21</v>
      </c>
      <c r="L7" s="112"/>
      <c r="M7" s="108"/>
      <c r="N7" s="108"/>
      <c r="O7" s="108"/>
      <c r="P7" s="108"/>
      <c r="Q7" s="108"/>
      <c r="R7" s="106"/>
      <c r="S7" s="108"/>
      <c r="T7" s="108"/>
      <c r="U7" s="106"/>
    </row>
    <row r="8" spans="2:24" ht="18.75">
      <c r="B8" s="105">
        <v>1</v>
      </c>
      <c r="C8" s="105">
        <v>2</v>
      </c>
      <c r="D8" s="105">
        <v>3</v>
      </c>
      <c r="E8" s="105">
        <v>4</v>
      </c>
      <c r="F8" s="5">
        <v>5</v>
      </c>
      <c r="G8" s="105">
        <v>6</v>
      </c>
      <c r="H8" s="105">
        <v>7</v>
      </c>
      <c r="I8" s="105">
        <v>8</v>
      </c>
      <c r="J8" s="105">
        <v>9</v>
      </c>
      <c r="K8" s="5">
        <v>10</v>
      </c>
      <c r="L8" s="105">
        <v>11</v>
      </c>
      <c r="M8" s="105">
        <v>12</v>
      </c>
      <c r="N8" s="105">
        <v>13</v>
      </c>
      <c r="O8" s="105">
        <v>14</v>
      </c>
      <c r="P8" s="105">
        <v>15</v>
      </c>
      <c r="Q8" s="105">
        <v>16</v>
      </c>
      <c r="R8" s="105">
        <v>17</v>
      </c>
      <c r="S8" s="5">
        <v>18</v>
      </c>
      <c r="T8" s="105">
        <v>19</v>
      </c>
      <c r="U8" s="105">
        <v>20</v>
      </c>
    </row>
    <row r="9" spans="2:24" ht="38.25" thickBot="1">
      <c r="B9" s="106"/>
      <c r="C9" s="106"/>
      <c r="D9" s="106"/>
      <c r="E9" s="106"/>
      <c r="F9" s="6" t="s">
        <v>22</v>
      </c>
      <c r="G9" s="106"/>
      <c r="H9" s="106"/>
      <c r="I9" s="106"/>
      <c r="J9" s="106"/>
      <c r="K9" s="6" t="s">
        <v>23</v>
      </c>
      <c r="L9" s="106"/>
      <c r="M9" s="106"/>
      <c r="N9" s="106"/>
      <c r="O9" s="106"/>
      <c r="P9" s="106"/>
      <c r="Q9" s="106"/>
      <c r="R9" s="106"/>
      <c r="S9" s="6" t="s">
        <v>24</v>
      </c>
      <c r="T9" s="106"/>
      <c r="U9" s="106"/>
    </row>
    <row r="10" spans="2:24" ht="108" customHeight="1" thickBot="1">
      <c r="B10" s="26" t="s">
        <v>26</v>
      </c>
      <c r="C10" s="8" t="s">
        <v>25</v>
      </c>
      <c r="D10" s="9">
        <v>33383</v>
      </c>
      <c r="E10" s="10">
        <v>32531</v>
      </c>
      <c r="F10" s="11">
        <f>E10/D10*100</f>
        <v>97.44780277386694</v>
      </c>
      <c r="G10" s="8">
        <v>10</v>
      </c>
      <c r="H10" s="8" t="s">
        <v>88</v>
      </c>
      <c r="I10" s="12" t="s">
        <v>88</v>
      </c>
      <c r="J10" s="13" t="s">
        <v>88</v>
      </c>
      <c r="K10" s="14" t="s">
        <v>88</v>
      </c>
      <c r="L10" s="8" t="s">
        <v>88</v>
      </c>
      <c r="M10" s="8" t="s">
        <v>57</v>
      </c>
      <c r="N10" s="6" t="s">
        <v>88</v>
      </c>
      <c r="O10" s="8" t="s">
        <v>58</v>
      </c>
      <c r="P10" s="75">
        <v>4961757.22</v>
      </c>
      <c r="Q10" s="75">
        <v>4961757.22</v>
      </c>
      <c r="R10" s="75">
        <v>4961757.22</v>
      </c>
      <c r="S10" s="70">
        <f>R10/P10*100%</f>
        <v>1</v>
      </c>
      <c r="T10" s="70">
        <f>R10/Q10</f>
        <v>1</v>
      </c>
      <c r="U10" s="8" t="s">
        <v>100</v>
      </c>
    </row>
    <row r="11" spans="2:24" ht="57" thickBot="1">
      <c r="B11" s="26" t="s">
        <v>27</v>
      </c>
      <c r="C11" s="8" t="s">
        <v>25</v>
      </c>
      <c r="D11" s="9">
        <v>15832</v>
      </c>
      <c r="E11" s="10">
        <v>15076</v>
      </c>
      <c r="F11" s="11">
        <f>E11/D11*100</f>
        <v>95.224861040929767</v>
      </c>
      <c r="G11" s="8">
        <v>10</v>
      </c>
      <c r="H11" s="8" t="s">
        <v>88</v>
      </c>
      <c r="I11" s="12" t="s">
        <v>88</v>
      </c>
      <c r="J11" s="13" t="s">
        <v>88</v>
      </c>
      <c r="K11" s="14" t="s">
        <v>88</v>
      </c>
      <c r="L11" s="8" t="s">
        <v>88</v>
      </c>
      <c r="M11" s="8" t="s">
        <v>57</v>
      </c>
      <c r="N11" s="6" t="s">
        <v>88</v>
      </c>
      <c r="O11" s="8" t="s">
        <v>58</v>
      </c>
      <c r="P11" s="75">
        <v>2290522.36</v>
      </c>
      <c r="Q11" s="75">
        <v>2290522.36</v>
      </c>
      <c r="R11" s="75">
        <v>2290522.36</v>
      </c>
      <c r="S11" s="70">
        <f t="shared" ref="S11:S14" si="0">R11/P11*100%</f>
        <v>1</v>
      </c>
      <c r="T11" s="70">
        <f t="shared" ref="T11:T14" si="1">R11/Q11</f>
        <v>1</v>
      </c>
      <c r="U11" s="8" t="s">
        <v>100</v>
      </c>
    </row>
    <row r="12" spans="2:24" ht="57" thickBot="1">
      <c r="B12" s="26" t="s">
        <v>28</v>
      </c>
      <c r="C12" s="8" t="s">
        <v>25</v>
      </c>
      <c r="D12" s="9">
        <v>70126</v>
      </c>
      <c r="E12" s="10">
        <v>66368</v>
      </c>
      <c r="F12" s="11">
        <f t="shared" ref="F12:F14" si="2">E12/D12*100</f>
        <v>94.641074637081829</v>
      </c>
      <c r="G12" s="8">
        <v>10</v>
      </c>
      <c r="H12" s="8" t="s">
        <v>88</v>
      </c>
      <c r="I12" s="12" t="s">
        <v>88</v>
      </c>
      <c r="J12" s="13" t="s">
        <v>88</v>
      </c>
      <c r="K12" s="14" t="s">
        <v>88</v>
      </c>
      <c r="L12" s="8" t="s">
        <v>88</v>
      </c>
      <c r="M12" s="8" t="s">
        <v>57</v>
      </c>
      <c r="N12" s="6" t="s">
        <v>88</v>
      </c>
      <c r="O12" s="8" t="s">
        <v>58</v>
      </c>
      <c r="P12" s="75">
        <v>10416597.99</v>
      </c>
      <c r="Q12" s="75">
        <v>10416597.99</v>
      </c>
      <c r="R12" s="75">
        <v>10416597.99</v>
      </c>
      <c r="S12" s="70">
        <f t="shared" si="0"/>
        <v>1</v>
      </c>
      <c r="T12" s="70">
        <f t="shared" si="1"/>
        <v>1</v>
      </c>
      <c r="U12" s="8" t="s">
        <v>100</v>
      </c>
    </row>
    <row r="13" spans="2:24" ht="57" thickBot="1">
      <c r="B13" s="26" t="s">
        <v>29</v>
      </c>
      <c r="C13" s="8" t="s">
        <v>25</v>
      </c>
      <c r="D13" s="9">
        <v>14830</v>
      </c>
      <c r="E13" s="10">
        <v>14932</v>
      </c>
      <c r="F13" s="11">
        <f t="shared" si="2"/>
        <v>100.68779501011463</v>
      </c>
      <c r="G13" s="8">
        <v>10</v>
      </c>
      <c r="H13" s="8" t="s">
        <v>88</v>
      </c>
      <c r="I13" s="12" t="s">
        <v>88</v>
      </c>
      <c r="J13" s="13" t="s">
        <v>88</v>
      </c>
      <c r="K13" s="14" t="s">
        <v>88</v>
      </c>
      <c r="L13" s="8" t="s">
        <v>88</v>
      </c>
      <c r="M13" s="8" t="s">
        <v>57</v>
      </c>
      <c r="N13" s="6" t="s">
        <v>88</v>
      </c>
      <c r="O13" s="8" t="s">
        <v>58</v>
      </c>
      <c r="P13" s="75">
        <v>2206622.4300000002</v>
      </c>
      <c r="Q13" s="75">
        <v>2206622.4300000002</v>
      </c>
      <c r="R13" s="75">
        <v>2206622.4300000002</v>
      </c>
      <c r="S13" s="70">
        <f t="shared" si="0"/>
        <v>1</v>
      </c>
      <c r="T13" s="70">
        <f t="shared" si="1"/>
        <v>1</v>
      </c>
      <c r="U13" s="8" t="s">
        <v>100</v>
      </c>
    </row>
    <row r="14" spans="2:24" ht="38.25" thickBot="1">
      <c r="B14" s="26" t="s">
        <v>30</v>
      </c>
      <c r="C14" s="8" t="s">
        <v>33</v>
      </c>
      <c r="D14" s="8">
        <v>58</v>
      </c>
      <c r="E14" s="8">
        <v>58</v>
      </c>
      <c r="F14" s="14">
        <f t="shared" si="2"/>
        <v>100</v>
      </c>
      <c r="G14" s="8">
        <v>10</v>
      </c>
      <c r="H14" s="8" t="s">
        <v>88</v>
      </c>
      <c r="I14" s="8" t="s">
        <v>88</v>
      </c>
      <c r="J14" s="8" t="s">
        <v>88</v>
      </c>
      <c r="K14" s="14" t="s">
        <v>88</v>
      </c>
      <c r="L14" s="8" t="s">
        <v>88</v>
      </c>
      <c r="M14" s="8" t="s">
        <v>57</v>
      </c>
      <c r="N14" s="6" t="s">
        <v>88</v>
      </c>
      <c r="O14" s="8" t="s">
        <v>58</v>
      </c>
      <c r="P14" s="76">
        <v>301025</v>
      </c>
      <c r="Q14" s="76">
        <v>301025</v>
      </c>
      <c r="R14" s="76">
        <v>301025</v>
      </c>
      <c r="S14" s="70">
        <f t="shared" si="0"/>
        <v>1</v>
      </c>
      <c r="T14" s="70">
        <f t="shared" si="1"/>
        <v>1</v>
      </c>
      <c r="U14" s="8" t="s">
        <v>100</v>
      </c>
    </row>
    <row r="15" spans="2:24" ht="18.75">
      <c r="B15" s="35"/>
      <c r="C15" s="35"/>
      <c r="D15" s="35"/>
      <c r="E15" s="35"/>
      <c r="F15" s="37"/>
      <c r="G15" s="35"/>
      <c r="H15" s="35"/>
      <c r="I15" s="35"/>
      <c r="J15" s="35"/>
      <c r="K15" s="37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2:24" ht="18.75">
      <c r="B16" s="35"/>
      <c r="C16" s="35"/>
      <c r="D16" s="35"/>
      <c r="E16" s="35"/>
      <c r="F16" s="37"/>
      <c r="G16" s="35"/>
      <c r="H16" s="35"/>
      <c r="I16" s="35"/>
      <c r="J16" s="35"/>
      <c r="K16" s="37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2:21" ht="18.75">
      <c r="B17" s="35"/>
      <c r="C17" s="35"/>
      <c r="D17" s="35"/>
      <c r="E17" s="35"/>
      <c r="F17" s="37"/>
      <c r="G17" s="35"/>
      <c r="H17" s="35"/>
      <c r="I17" s="35"/>
      <c r="J17" s="35"/>
      <c r="K17" s="37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2:2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2:21" ht="23.25">
      <c r="B19" s="27" t="s">
        <v>97</v>
      </c>
      <c r="C19" s="28"/>
      <c r="D19" s="29"/>
      <c r="E19" s="102" t="s">
        <v>98</v>
      </c>
      <c r="F19" s="10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2:21" ht="23.25">
      <c r="B20" s="30"/>
      <c r="C20" s="31" t="s">
        <v>87</v>
      </c>
      <c r="D20" s="29"/>
      <c r="E20" s="103" t="s">
        <v>86</v>
      </c>
      <c r="F20" s="103"/>
    </row>
    <row r="21" spans="2:21" ht="23.25">
      <c r="B21" s="30"/>
      <c r="C21" s="31"/>
      <c r="D21" s="29"/>
      <c r="E21" s="33"/>
      <c r="F21" s="33"/>
    </row>
    <row r="22" spans="2:21" ht="23.25">
      <c r="B22" s="30"/>
      <c r="C22" s="31"/>
      <c r="D22" s="29"/>
      <c r="E22" s="33"/>
      <c r="F22" s="33"/>
    </row>
    <row r="23" spans="2:21" ht="23.25">
      <c r="B23" s="30"/>
      <c r="C23" s="30"/>
      <c r="D23" s="30"/>
      <c r="E23" s="29"/>
      <c r="F23" s="29"/>
    </row>
    <row r="24" spans="2:21" ht="23.25">
      <c r="B24" s="30"/>
      <c r="C24" s="30"/>
      <c r="D24" s="30"/>
      <c r="E24" s="29"/>
      <c r="F24" s="29"/>
    </row>
    <row r="25" spans="2:21" ht="23.25">
      <c r="B25" s="30" t="s">
        <v>85</v>
      </c>
      <c r="C25" s="32"/>
      <c r="D25" s="29"/>
      <c r="E25" s="104"/>
      <c r="F25" s="104"/>
    </row>
    <row r="26" spans="2:21" ht="23.25">
      <c r="B26" s="30"/>
      <c r="C26" s="31" t="s">
        <v>87</v>
      </c>
      <c r="D26" s="29"/>
      <c r="E26" s="103" t="s">
        <v>86</v>
      </c>
      <c r="F26" s="103"/>
    </row>
    <row r="28" spans="2:2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2:2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</sheetData>
  <mergeCells count="47">
    <mergeCell ref="S5:T5"/>
    <mergeCell ref="D6:D7"/>
    <mergeCell ref="E6:F6"/>
    <mergeCell ref="G6:G7"/>
    <mergeCell ref="B4:B7"/>
    <mergeCell ref="C4:G4"/>
    <mergeCell ref="H4:L4"/>
    <mergeCell ref="M4:M7"/>
    <mergeCell ref="N4:N7"/>
    <mergeCell ref="O4:O7"/>
    <mergeCell ref="P4:P7"/>
    <mergeCell ref="Q4:Q7"/>
    <mergeCell ref="R4:T4"/>
    <mergeCell ref="C5:C7"/>
    <mergeCell ref="D5:G5"/>
    <mergeCell ref="H5:H7"/>
    <mergeCell ref="I5:L5"/>
    <mergeCell ref="R5:R7"/>
    <mergeCell ref="E26:F26"/>
    <mergeCell ref="O8:O9"/>
    <mergeCell ref="P8:P9"/>
    <mergeCell ref="Q8:Q9"/>
    <mergeCell ref="R8:R9"/>
    <mergeCell ref="H8:H9"/>
    <mergeCell ref="I8:I9"/>
    <mergeCell ref="J8:J9"/>
    <mergeCell ref="L8:L9"/>
    <mergeCell ref="M8:M9"/>
    <mergeCell ref="N8:N9"/>
    <mergeCell ref="E8:E9"/>
    <mergeCell ref="G8:G9"/>
    <mergeCell ref="B1:U1"/>
    <mergeCell ref="B2:U2"/>
    <mergeCell ref="E19:F19"/>
    <mergeCell ref="E20:F20"/>
    <mergeCell ref="E25:F25"/>
    <mergeCell ref="T8:T9"/>
    <mergeCell ref="U8:U9"/>
    <mergeCell ref="I6:I7"/>
    <mergeCell ref="J6:K6"/>
    <mergeCell ref="L6:L7"/>
    <mergeCell ref="S6:S7"/>
    <mergeCell ref="T6:T7"/>
    <mergeCell ref="B8:B9"/>
    <mergeCell ref="C8:C9"/>
    <mergeCell ref="D8:D9"/>
    <mergeCell ref="U4:U7"/>
  </mergeCells>
  <pageMargins left="0.70866141732283472" right="0.70866141732283472" top="0.74803149606299213" bottom="0.74803149606299213" header="0.31496062992125984" footer="0.31496062992125984"/>
  <pageSetup paperSize="9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U32"/>
  <sheetViews>
    <sheetView view="pageBreakPreview" topLeftCell="D8" zoomScale="50" zoomScaleNormal="75" zoomScaleSheetLayoutView="50" zoomScalePageLayoutView="75" workbookViewId="0">
      <selection activeCell="R19" sqref="R11:R19"/>
    </sheetView>
  </sheetViews>
  <sheetFormatPr defaultRowHeight="1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1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9" customWidth="1"/>
    <col min="19" max="19" width="18.28515625" customWidth="1"/>
    <col min="20" max="20" width="16.85546875" customWidth="1"/>
    <col min="21" max="21" width="17.7109375" customWidth="1"/>
  </cols>
  <sheetData>
    <row r="1" spans="2:21" ht="102" customHeight="1" thickBot="1">
      <c r="B1" s="123" t="s">
        <v>99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2:21" ht="52.5" customHeight="1" thickBot="1">
      <c r="B2" s="124" t="s">
        <v>82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6"/>
    </row>
    <row r="3" spans="2:21" ht="15.75" thickBot="1"/>
    <row r="4" spans="2:21" ht="52.5" customHeight="1" thickBot="1">
      <c r="B4" s="121" t="s">
        <v>0</v>
      </c>
      <c r="C4" s="128" t="s">
        <v>1</v>
      </c>
      <c r="D4" s="129"/>
      <c r="E4" s="129"/>
      <c r="F4" s="129"/>
      <c r="G4" s="130"/>
      <c r="H4" s="128" t="s">
        <v>2</v>
      </c>
      <c r="I4" s="129"/>
      <c r="J4" s="129"/>
      <c r="K4" s="129"/>
      <c r="L4" s="130"/>
      <c r="M4" s="131" t="s">
        <v>3</v>
      </c>
      <c r="N4" s="131" t="s">
        <v>4</v>
      </c>
      <c r="O4" s="131" t="s">
        <v>5</v>
      </c>
      <c r="P4" s="131" t="s">
        <v>6</v>
      </c>
      <c r="Q4" s="131" t="s">
        <v>7</v>
      </c>
      <c r="R4" s="128" t="s">
        <v>8</v>
      </c>
      <c r="S4" s="129"/>
      <c r="T4" s="130"/>
      <c r="U4" s="121" t="s">
        <v>9</v>
      </c>
    </row>
    <row r="5" spans="2:21" ht="19.5" thickBot="1">
      <c r="B5" s="127"/>
      <c r="C5" s="121" t="s">
        <v>10</v>
      </c>
      <c r="D5" s="128" t="s">
        <v>11</v>
      </c>
      <c r="E5" s="129"/>
      <c r="F5" s="129"/>
      <c r="G5" s="130"/>
      <c r="H5" s="136" t="s">
        <v>12</v>
      </c>
      <c r="I5" s="128" t="s">
        <v>11</v>
      </c>
      <c r="J5" s="129"/>
      <c r="K5" s="129"/>
      <c r="L5" s="130"/>
      <c r="M5" s="132"/>
      <c r="N5" s="132"/>
      <c r="O5" s="132"/>
      <c r="P5" s="132"/>
      <c r="Q5" s="132"/>
      <c r="R5" s="121" t="s">
        <v>13</v>
      </c>
      <c r="S5" s="128" t="s">
        <v>14</v>
      </c>
      <c r="T5" s="130"/>
      <c r="U5" s="127"/>
    </row>
    <row r="6" spans="2:21" ht="53.25" customHeight="1" thickBot="1">
      <c r="B6" s="127"/>
      <c r="C6" s="127"/>
      <c r="D6" s="134" t="s">
        <v>15</v>
      </c>
      <c r="E6" s="128" t="s">
        <v>16</v>
      </c>
      <c r="F6" s="130"/>
      <c r="G6" s="131" t="s">
        <v>17</v>
      </c>
      <c r="H6" s="137"/>
      <c r="I6" s="131" t="s">
        <v>15</v>
      </c>
      <c r="J6" s="128" t="s">
        <v>16</v>
      </c>
      <c r="K6" s="130"/>
      <c r="L6" s="139" t="s">
        <v>17</v>
      </c>
      <c r="M6" s="132"/>
      <c r="N6" s="132"/>
      <c r="O6" s="132"/>
      <c r="P6" s="132"/>
      <c r="Q6" s="132"/>
      <c r="R6" s="127"/>
      <c r="S6" s="131" t="s">
        <v>18</v>
      </c>
      <c r="T6" s="131" t="s">
        <v>19</v>
      </c>
      <c r="U6" s="127"/>
    </row>
    <row r="7" spans="2:21" ht="90" customHeight="1" thickBot="1">
      <c r="B7" s="122"/>
      <c r="C7" s="122"/>
      <c r="D7" s="135"/>
      <c r="E7" s="61" t="s">
        <v>20</v>
      </c>
      <c r="F7" s="60" t="s">
        <v>21</v>
      </c>
      <c r="G7" s="133"/>
      <c r="H7" s="138"/>
      <c r="I7" s="133"/>
      <c r="J7" s="59" t="s">
        <v>20</v>
      </c>
      <c r="K7" s="59" t="s">
        <v>21</v>
      </c>
      <c r="L7" s="140"/>
      <c r="M7" s="133"/>
      <c r="N7" s="133"/>
      <c r="O7" s="133"/>
      <c r="P7" s="133"/>
      <c r="Q7" s="133"/>
      <c r="R7" s="122"/>
      <c r="S7" s="133"/>
      <c r="T7" s="133"/>
      <c r="U7" s="122"/>
    </row>
    <row r="8" spans="2:21" ht="18.75">
      <c r="B8" s="121">
        <v>1</v>
      </c>
      <c r="C8" s="121">
        <v>2</v>
      </c>
      <c r="D8" s="121">
        <v>3</v>
      </c>
      <c r="E8" s="121">
        <v>4</v>
      </c>
      <c r="F8" s="58">
        <v>5</v>
      </c>
      <c r="G8" s="121">
        <v>6</v>
      </c>
      <c r="H8" s="121">
        <v>7</v>
      </c>
      <c r="I8" s="121">
        <v>8</v>
      </c>
      <c r="J8" s="121">
        <v>9</v>
      </c>
      <c r="K8" s="58">
        <v>10</v>
      </c>
      <c r="L8" s="121">
        <v>11</v>
      </c>
      <c r="M8" s="121">
        <v>12</v>
      </c>
      <c r="N8" s="121">
        <v>13</v>
      </c>
      <c r="O8" s="121">
        <v>14</v>
      </c>
      <c r="P8" s="121">
        <v>15</v>
      </c>
      <c r="Q8" s="121">
        <v>16</v>
      </c>
      <c r="R8" s="121">
        <v>17</v>
      </c>
      <c r="S8" s="58">
        <v>18</v>
      </c>
      <c r="T8" s="121">
        <v>19</v>
      </c>
      <c r="U8" s="121">
        <v>20</v>
      </c>
    </row>
    <row r="9" spans="2:21" ht="38.25" thickBot="1">
      <c r="B9" s="122"/>
      <c r="C9" s="122"/>
      <c r="D9" s="122"/>
      <c r="E9" s="122"/>
      <c r="F9" s="57" t="s">
        <v>22</v>
      </c>
      <c r="G9" s="122"/>
      <c r="H9" s="122"/>
      <c r="I9" s="122"/>
      <c r="J9" s="122"/>
      <c r="K9" s="57" t="s">
        <v>23</v>
      </c>
      <c r="L9" s="122"/>
      <c r="M9" s="122"/>
      <c r="N9" s="122"/>
      <c r="O9" s="122"/>
      <c r="P9" s="122"/>
      <c r="Q9" s="122"/>
      <c r="R9" s="122"/>
      <c r="S9" s="57" t="s">
        <v>24</v>
      </c>
      <c r="T9" s="122"/>
      <c r="U9" s="122"/>
    </row>
    <row r="10" spans="2:21" ht="75.75" hidden="1" thickBot="1">
      <c r="B10" s="50" t="s">
        <v>30</v>
      </c>
      <c r="C10" s="48" t="s">
        <v>33</v>
      </c>
      <c r="D10" s="48"/>
      <c r="E10" s="48"/>
      <c r="F10" s="49" t="e">
        <f t="shared" ref="F10:F19" si="0">E10/D10*100</f>
        <v>#DIV/0!</v>
      </c>
      <c r="G10" s="48">
        <v>10</v>
      </c>
      <c r="H10" s="48" t="s">
        <v>31</v>
      </c>
      <c r="I10" s="48"/>
      <c r="J10" s="48"/>
      <c r="K10" s="49" t="e">
        <f t="shared" ref="K10" si="1">J10/I10*100</f>
        <v>#DIV/0!</v>
      </c>
      <c r="L10" s="48"/>
      <c r="M10" s="48"/>
      <c r="N10" s="48"/>
      <c r="O10" s="48"/>
      <c r="P10" s="48"/>
      <c r="Q10" s="48"/>
      <c r="R10" s="48"/>
      <c r="S10" s="48" t="e">
        <f>R10/P10*100</f>
        <v>#DIV/0!</v>
      </c>
      <c r="T10" s="48" t="e">
        <f>Q10/R10*100</f>
        <v>#DIV/0!</v>
      </c>
      <c r="U10" s="48"/>
    </row>
    <row r="11" spans="2:21" ht="57" thickBot="1">
      <c r="B11" s="50" t="s">
        <v>32</v>
      </c>
      <c r="C11" s="48" t="s">
        <v>56</v>
      </c>
      <c r="D11" s="52">
        <v>5183</v>
      </c>
      <c r="E11" s="51">
        <v>5183</v>
      </c>
      <c r="F11" s="53">
        <v>66</v>
      </c>
      <c r="G11" s="48">
        <v>10</v>
      </c>
      <c r="H11" s="57" t="s">
        <v>88</v>
      </c>
      <c r="I11" s="57" t="s">
        <v>88</v>
      </c>
      <c r="J11" s="57" t="s">
        <v>88</v>
      </c>
      <c r="K11" s="57" t="s">
        <v>88</v>
      </c>
      <c r="L11" s="57" t="s">
        <v>88</v>
      </c>
      <c r="M11" s="48" t="s">
        <v>57</v>
      </c>
      <c r="N11" s="57" t="s">
        <v>88</v>
      </c>
      <c r="O11" s="48" t="s">
        <v>58</v>
      </c>
      <c r="P11" s="99">
        <v>907143.35</v>
      </c>
      <c r="Q11" s="99">
        <v>907143.35</v>
      </c>
      <c r="R11" s="99">
        <v>907143.35</v>
      </c>
      <c r="S11" s="70">
        <f t="shared" ref="S11:S19" si="2">R11/P11*100%</f>
        <v>1</v>
      </c>
      <c r="T11" s="70">
        <f t="shared" ref="T11:T19" si="3">R11/Q11</f>
        <v>1</v>
      </c>
      <c r="U11" s="8" t="s">
        <v>100</v>
      </c>
    </row>
    <row r="12" spans="2:21" ht="75.75" thickBot="1">
      <c r="B12" s="50" t="s">
        <v>34</v>
      </c>
      <c r="C12" s="48" t="s">
        <v>25</v>
      </c>
      <c r="D12" s="56">
        <v>8907</v>
      </c>
      <c r="E12" s="55">
        <v>8907</v>
      </c>
      <c r="F12" s="53">
        <f t="shared" si="0"/>
        <v>100</v>
      </c>
      <c r="G12" s="48">
        <v>10</v>
      </c>
      <c r="H12" s="57" t="s">
        <v>88</v>
      </c>
      <c r="I12" s="57" t="s">
        <v>88</v>
      </c>
      <c r="J12" s="57" t="s">
        <v>88</v>
      </c>
      <c r="K12" s="57" t="s">
        <v>88</v>
      </c>
      <c r="L12" s="57" t="s">
        <v>88</v>
      </c>
      <c r="M12" s="48" t="s">
        <v>57</v>
      </c>
      <c r="N12" s="57" t="s">
        <v>88</v>
      </c>
      <c r="O12" s="48" t="s">
        <v>58</v>
      </c>
      <c r="P12" s="99">
        <v>1965503.51</v>
      </c>
      <c r="Q12" s="99">
        <v>1965503.51</v>
      </c>
      <c r="R12" s="99">
        <v>1965503.51</v>
      </c>
      <c r="S12" s="70">
        <f t="shared" si="2"/>
        <v>1</v>
      </c>
      <c r="T12" s="70">
        <f t="shared" si="3"/>
        <v>1</v>
      </c>
      <c r="U12" s="8" t="s">
        <v>100</v>
      </c>
    </row>
    <row r="13" spans="2:21" ht="75.75" thickBot="1">
      <c r="B13" s="50" t="s">
        <v>35</v>
      </c>
      <c r="C13" s="48" t="s">
        <v>25</v>
      </c>
      <c r="D13" s="56">
        <v>1528</v>
      </c>
      <c r="E13" s="55">
        <v>1528</v>
      </c>
      <c r="F13" s="53">
        <f t="shared" si="0"/>
        <v>100</v>
      </c>
      <c r="G13" s="48">
        <v>10</v>
      </c>
      <c r="H13" s="57" t="s">
        <v>88</v>
      </c>
      <c r="I13" s="57" t="s">
        <v>88</v>
      </c>
      <c r="J13" s="57" t="s">
        <v>88</v>
      </c>
      <c r="K13" s="57" t="s">
        <v>88</v>
      </c>
      <c r="L13" s="57" t="s">
        <v>88</v>
      </c>
      <c r="M13" s="48" t="s">
        <v>57</v>
      </c>
      <c r="N13" s="57" t="s">
        <v>88</v>
      </c>
      <c r="O13" s="48" t="s">
        <v>58</v>
      </c>
      <c r="P13" s="99">
        <v>37725.589999999997</v>
      </c>
      <c r="Q13" s="99">
        <v>37725.589999999997</v>
      </c>
      <c r="R13" s="99">
        <v>37725.589999999997</v>
      </c>
      <c r="S13" s="70">
        <f t="shared" si="2"/>
        <v>1</v>
      </c>
      <c r="T13" s="70">
        <f t="shared" si="3"/>
        <v>1</v>
      </c>
      <c r="U13" s="8" t="s">
        <v>100</v>
      </c>
    </row>
    <row r="14" spans="2:21" ht="57" thickBot="1">
      <c r="B14" s="50" t="s">
        <v>36</v>
      </c>
      <c r="C14" s="48" t="s">
        <v>25</v>
      </c>
      <c r="D14" s="56">
        <v>32743</v>
      </c>
      <c r="E14" s="55">
        <v>32743</v>
      </c>
      <c r="F14" s="53">
        <f t="shared" si="0"/>
        <v>100</v>
      </c>
      <c r="G14" s="48">
        <v>10</v>
      </c>
      <c r="H14" s="57" t="s">
        <v>88</v>
      </c>
      <c r="I14" s="57" t="s">
        <v>88</v>
      </c>
      <c r="J14" s="57" t="s">
        <v>88</v>
      </c>
      <c r="K14" s="57" t="s">
        <v>88</v>
      </c>
      <c r="L14" s="57" t="s">
        <v>88</v>
      </c>
      <c r="M14" s="48" t="s">
        <v>57</v>
      </c>
      <c r="N14" s="57" t="s">
        <v>88</v>
      </c>
      <c r="O14" s="48" t="s">
        <v>58</v>
      </c>
      <c r="P14" s="99">
        <v>2582557.61</v>
      </c>
      <c r="Q14" s="99">
        <v>2582557.61</v>
      </c>
      <c r="R14" s="99">
        <v>2582557.61</v>
      </c>
      <c r="S14" s="70">
        <f t="shared" si="2"/>
        <v>1</v>
      </c>
      <c r="T14" s="70">
        <f t="shared" si="3"/>
        <v>1</v>
      </c>
      <c r="U14" s="8" t="s">
        <v>100</v>
      </c>
    </row>
    <row r="15" spans="2:21" ht="57" thickBot="1">
      <c r="B15" s="50" t="s">
        <v>37</v>
      </c>
      <c r="C15" s="48" t="s">
        <v>25</v>
      </c>
      <c r="D15" s="56">
        <v>30740</v>
      </c>
      <c r="E15" s="55">
        <v>30740</v>
      </c>
      <c r="F15" s="53">
        <f t="shared" si="0"/>
        <v>100</v>
      </c>
      <c r="G15" s="48">
        <v>10</v>
      </c>
      <c r="H15" s="57" t="s">
        <v>88</v>
      </c>
      <c r="I15" s="57" t="s">
        <v>88</v>
      </c>
      <c r="J15" s="57" t="s">
        <v>88</v>
      </c>
      <c r="K15" s="57" t="s">
        <v>88</v>
      </c>
      <c r="L15" s="57" t="s">
        <v>88</v>
      </c>
      <c r="M15" s="48" t="s">
        <v>57</v>
      </c>
      <c r="N15" s="57" t="s">
        <v>88</v>
      </c>
      <c r="O15" s="48" t="s">
        <v>58</v>
      </c>
      <c r="P15" s="99">
        <v>2014295.18</v>
      </c>
      <c r="Q15" s="99">
        <v>2014295.18</v>
      </c>
      <c r="R15" s="99">
        <v>2014295.18</v>
      </c>
      <c r="S15" s="70">
        <f t="shared" si="2"/>
        <v>1</v>
      </c>
      <c r="T15" s="70">
        <f t="shared" si="3"/>
        <v>1</v>
      </c>
      <c r="U15" s="8" t="s">
        <v>100</v>
      </c>
    </row>
    <row r="16" spans="2:21" ht="75.75" thickBot="1">
      <c r="B16" s="50" t="s">
        <v>38</v>
      </c>
      <c r="C16" s="48" t="s">
        <v>25</v>
      </c>
      <c r="D16" s="56">
        <v>172645</v>
      </c>
      <c r="E16" s="55">
        <v>172645</v>
      </c>
      <c r="F16" s="53">
        <f t="shared" si="0"/>
        <v>100</v>
      </c>
      <c r="G16" s="48">
        <v>10</v>
      </c>
      <c r="H16" s="57" t="s">
        <v>88</v>
      </c>
      <c r="I16" s="57" t="s">
        <v>88</v>
      </c>
      <c r="J16" s="57" t="s">
        <v>88</v>
      </c>
      <c r="K16" s="57" t="s">
        <v>88</v>
      </c>
      <c r="L16" s="57" t="s">
        <v>88</v>
      </c>
      <c r="M16" s="48" t="s">
        <v>57</v>
      </c>
      <c r="N16" s="57" t="s">
        <v>88</v>
      </c>
      <c r="O16" s="48" t="s">
        <v>58</v>
      </c>
      <c r="P16" s="99">
        <v>17312123.07</v>
      </c>
      <c r="Q16" s="99">
        <v>17312123.07</v>
      </c>
      <c r="R16" s="99">
        <v>17312123.07</v>
      </c>
      <c r="S16" s="70">
        <f t="shared" si="2"/>
        <v>1</v>
      </c>
      <c r="T16" s="70">
        <f t="shared" si="3"/>
        <v>1</v>
      </c>
      <c r="U16" s="8" t="s">
        <v>100</v>
      </c>
    </row>
    <row r="17" spans="2:21" ht="75.75" thickBot="1">
      <c r="B17" s="50" t="s">
        <v>39</v>
      </c>
      <c r="C17" s="48" t="s">
        <v>25</v>
      </c>
      <c r="D17" s="56">
        <v>31720</v>
      </c>
      <c r="E17" s="55">
        <v>31720</v>
      </c>
      <c r="F17" s="53">
        <f t="shared" si="0"/>
        <v>100</v>
      </c>
      <c r="G17" s="48">
        <v>10</v>
      </c>
      <c r="H17" s="57" t="s">
        <v>88</v>
      </c>
      <c r="I17" s="57" t="s">
        <v>88</v>
      </c>
      <c r="J17" s="57" t="s">
        <v>88</v>
      </c>
      <c r="K17" s="57" t="s">
        <v>88</v>
      </c>
      <c r="L17" s="57" t="s">
        <v>88</v>
      </c>
      <c r="M17" s="48" t="s">
        <v>57</v>
      </c>
      <c r="N17" s="57" t="s">
        <v>88</v>
      </c>
      <c r="O17" s="48" t="s">
        <v>58</v>
      </c>
      <c r="P17" s="99">
        <v>1017567.55</v>
      </c>
      <c r="Q17" s="99">
        <v>1017567.55</v>
      </c>
      <c r="R17" s="99">
        <v>1017567.55</v>
      </c>
      <c r="S17" s="70">
        <f t="shared" si="2"/>
        <v>1</v>
      </c>
      <c r="T17" s="70">
        <f t="shared" si="3"/>
        <v>1</v>
      </c>
      <c r="U17" s="8" t="s">
        <v>100</v>
      </c>
    </row>
    <row r="18" spans="2:21" ht="57" thickBot="1">
      <c r="B18" s="50" t="s">
        <v>29</v>
      </c>
      <c r="C18" s="48" t="s">
        <v>25</v>
      </c>
      <c r="D18" s="54">
        <v>15080</v>
      </c>
      <c r="E18" s="54">
        <v>15080</v>
      </c>
      <c r="F18" s="53">
        <f t="shared" si="0"/>
        <v>100</v>
      </c>
      <c r="G18" s="48">
        <v>10</v>
      </c>
      <c r="H18" s="57" t="s">
        <v>88</v>
      </c>
      <c r="I18" s="57" t="s">
        <v>88</v>
      </c>
      <c r="J18" s="57" t="s">
        <v>88</v>
      </c>
      <c r="K18" s="57" t="s">
        <v>88</v>
      </c>
      <c r="L18" s="57" t="s">
        <v>88</v>
      </c>
      <c r="M18" s="48" t="s">
        <v>57</v>
      </c>
      <c r="N18" s="57" t="s">
        <v>88</v>
      </c>
      <c r="O18" s="48" t="s">
        <v>58</v>
      </c>
      <c r="P18" s="99">
        <v>497284.14</v>
      </c>
      <c r="Q18" s="99">
        <v>497284.14</v>
      </c>
      <c r="R18" s="99">
        <v>497284.14</v>
      </c>
      <c r="S18" s="70">
        <f t="shared" si="2"/>
        <v>1</v>
      </c>
      <c r="T18" s="70">
        <f t="shared" si="3"/>
        <v>1</v>
      </c>
      <c r="U18" s="8" t="s">
        <v>100</v>
      </c>
    </row>
    <row r="19" spans="2:21" ht="38.25" thickBot="1">
      <c r="B19" s="50" t="s">
        <v>30</v>
      </c>
      <c r="C19" s="48" t="s">
        <v>33</v>
      </c>
      <c r="D19" s="57">
        <v>110</v>
      </c>
      <c r="E19" s="57">
        <v>110</v>
      </c>
      <c r="F19" s="49">
        <f t="shared" si="0"/>
        <v>100</v>
      </c>
      <c r="G19" s="48">
        <v>10</v>
      </c>
      <c r="H19" s="57" t="s">
        <v>88</v>
      </c>
      <c r="I19" s="57" t="s">
        <v>88</v>
      </c>
      <c r="J19" s="57" t="s">
        <v>88</v>
      </c>
      <c r="K19" s="57" t="s">
        <v>88</v>
      </c>
      <c r="L19" s="57" t="s">
        <v>88</v>
      </c>
      <c r="M19" s="48" t="s">
        <v>57</v>
      </c>
      <c r="N19" s="57" t="s">
        <v>88</v>
      </c>
      <c r="O19" s="48" t="s">
        <v>58</v>
      </c>
      <c r="P19" s="75">
        <v>566330.94999999995</v>
      </c>
      <c r="Q19" s="75">
        <v>566330.94999999995</v>
      </c>
      <c r="R19" s="75">
        <v>566330.94999999995</v>
      </c>
      <c r="S19" s="70">
        <f t="shared" si="2"/>
        <v>1</v>
      </c>
      <c r="T19" s="70">
        <f t="shared" si="3"/>
        <v>1</v>
      </c>
      <c r="U19" s="8" t="s">
        <v>100</v>
      </c>
    </row>
    <row r="20" spans="2:21" ht="18.75">
      <c r="B20" s="45"/>
      <c r="C20" s="45"/>
      <c r="D20" s="45"/>
      <c r="E20" s="45"/>
      <c r="F20" s="47"/>
      <c r="G20" s="45"/>
      <c r="H20" s="45"/>
      <c r="I20" s="45"/>
      <c r="J20" s="45"/>
      <c r="K20" s="47"/>
      <c r="L20" s="45"/>
      <c r="M20" s="45"/>
      <c r="N20" s="45"/>
      <c r="O20" s="45"/>
      <c r="P20" s="46"/>
      <c r="Q20" s="46"/>
      <c r="R20" s="46"/>
      <c r="S20" s="45"/>
      <c r="T20" s="45"/>
      <c r="U20" s="45"/>
    </row>
    <row r="21" spans="2:21" ht="18.75">
      <c r="B21" s="45"/>
      <c r="C21" s="45"/>
      <c r="D21" s="45"/>
      <c r="E21" s="45"/>
      <c r="F21" s="47"/>
      <c r="G21" s="45"/>
      <c r="H21" s="45"/>
      <c r="I21" s="45"/>
      <c r="J21" s="45"/>
      <c r="K21" s="47"/>
      <c r="L21" s="45"/>
      <c r="M21" s="45"/>
      <c r="N21" s="45"/>
      <c r="O21" s="45"/>
      <c r="P21" s="46"/>
      <c r="Q21" s="46"/>
      <c r="R21" s="46"/>
      <c r="S21" s="45"/>
      <c r="T21" s="45"/>
      <c r="U21" s="45"/>
    </row>
    <row r="22" spans="2:21" ht="18.75">
      <c r="B22" s="45"/>
      <c r="C22" s="45"/>
      <c r="D22" s="45"/>
      <c r="E22" s="45"/>
      <c r="F22" s="47"/>
      <c r="G22" s="45"/>
      <c r="H22" s="45"/>
      <c r="I22" s="45"/>
      <c r="J22" s="45"/>
      <c r="K22" s="47"/>
      <c r="L22" s="45"/>
      <c r="M22" s="45"/>
      <c r="N22" s="45"/>
      <c r="O22" s="45"/>
      <c r="P22" s="46"/>
      <c r="Q22" s="46"/>
      <c r="R22" s="46"/>
      <c r="S22" s="45"/>
      <c r="T22" s="45"/>
      <c r="U22" s="45"/>
    </row>
    <row r="24" spans="2:21" ht="23.25">
      <c r="B24" s="27" t="s">
        <v>97</v>
      </c>
      <c r="C24" s="28"/>
      <c r="D24" s="29"/>
      <c r="E24" s="102" t="s">
        <v>98</v>
      </c>
      <c r="F24" s="102"/>
    </row>
    <row r="25" spans="2:21" ht="23.25">
      <c r="B25" s="30"/>
      <c r="C25" s="31" t="s">
        <v>87</v>
      </c>
      <c r="D25" s="29"/>
      <c r="E25" s="103" t="s">
        <v>86</v>
      </c>
      <c r="F25" s="103"/>
    </row>
    <row r="26" spans="2:21" ht="23.25">
      <c r="B26" s="30"/>
      <c r="C26" s="31"/>
      <c r="D26" s="29"/>
      <c r="E26" s="31"/>
      <c r="F26" s="31"/>
    </row>
    <row r="27" spans="2:21" ht="23.25">
      <c r="B27" s="30"/>
      <c r="C27" s="31"/>
      <c r="D27" s="29"/>
      <c r="E27" s="31"/>
      <c r="F27" s="31"/>
    </row>
    <row r="28" spans="2:21" ht="23.25">
      <c r="B28" s="30"/>
      <c r="C28" s="30"/>
      <c r="D28" s="30"/>
      <c r="E28" s="29"/>
      <c r="F28" s="29"/>
    </row>
    <row r="29" spans="2:21" ht="23.25">
      <c r="B29" s="30"/>
      <c r="C29" s="30"/>
      <c r="D29" s="30"/>
      <c r="E29" s="29"/>
      <c r="F29" s="29"/>
    </row>
    <row r="30" spans="2:21" ht="23.25">
      <c r="B30" s="30" t="s">
        <v>85</v>
      </c>
      <c r="C30" s="32"/>
      <c r="D30" s="29"/>
      <c r="E30" s="104"/>
      <c r="F30" s="104"/>
    </row>
    <row r="31" spans="2:21" ht="23.25">
      <c r="B31" s="30"/>
      <c r="C31" s="31" t="s">
        <v>87</v>
      </c>
      <c r="D31" s="29"/>
      <c r="E31" s="103" t="s">
        <v>86</v>
      </c>
      <c r="F31" s="103"/>
    </row>
    <row r="32" spans="2:21">
      <c r="B32" s="1"/>
    </row>
  </sheetData>
  <mergeCells count="47">
    <mergeCell ref="R4:T4"/>
    <mergeCell ref="U4:U7"/>
    <mergeCell ref="C5:C7"/>
    <mergeCell ref="D5:G5"/>
    <mergeCell ref="H5:H7"/>
    <mergeCell ref="J6:K6"/>
    <mergeCell ref="L6:L7"/>
    <mergeCell ref="S6:S7"/>
    <mergeCell ref="T6:T7"/>
    <mergeCell ref="I5:L5"/>
    <mergeCell ref="B1:U1"/>
    <mergeCell ref="B2:U2"/>
    <mergeCell ref="B4:B7"/>
    <mergeCell ref="C4:G4"/>
    <mergeCell ref="H4:L4"/>
    <mergeCell ref="M4:M7"/>
    <mergeCell ref="N4:N7"/>
    <mergeCell ref="O4:O7"/>
    <mergeCell ref="P4:P7"/>
    <mergeCell ref="Q4:Q7"/>
    <mergeCell ref="R5:R7"/>
    <mergeCell ref="S5:T5"/>
    <mergeCell ref="D6:D7"/>
    <mergeCell ref="E6:F6"/>
    <mergeCell ref="G6:G7"/>
    <mergeCell ref="I6:I7"/>
    <mergeCell ref="B8:B9"/>
    <mergeCell ref="C8:C9"/>
    <mergeCell ref="D8:D9"/>
    <mergeCell ref="E8:E9"/>
    <mergeCell ref="G8:G9"/>
    <mergeCell ref="T8:T9"/>
    <mergeCell ref="U8:U9"/>
    <mergeCell ref="E24:F24"/>
    <mergeCell ref="I8:I9"/>
    <mergeCell ref="J8:J9"/>
    <mergeCell ref="L8:L9"/>
    <mergeCell ref="M8:M9"/>
    <mergeCell ref="N8:N9"/>
    <mergeCell ref="O8:O9"/>
    <mergeCell ref="H8:H9"/>
    <mergeCell ref="R8:R9"/>
    <mergeCell ref="E25:F25"/>
    <mergeCell ref="E30:F30"/>
    <mergeCell ref="E31:F31"/>
    <mergeCell ref="P8:P9"/>
    <mergeCell ref="Q8:Q9"/>
  </mergeCells>
  <pageMargins left="0.70866141732283472" right="0.70866141732283472" top="0.74803149606299213" bottom="0.74803149606299213" header="0.31496062992125984" footer="0.31496062992125984"/>
  <pageSetup paperSize="9" scale="3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U23"/>
  <sheetViews>
    <sheetView view="pageBreakPreview" topLeftCell="G7" zoomScale="75" zoomScaleNormal="75" zoomScaleSheetLayoutView="75" zoomScalePageLayoutView="50" workbookViewId="0">
      <selection activeCell="P10" sqref="P10:P11"/>
    </sheetView>
  </sheetViews>
  <sheetFormatPr defaultRowHeight="1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9.140625" hidden="1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9" customWidth="1"/>
    <col min="19" max="19" width="18.28515625" customWidth="1"/>
    <col min="20" max="20" width="16.85546875" customWidth="1"/>
    <col min="21" max="21" width="17.7109375" customWidth="1"/>
  </cols>
  <sheetData>
    <row r="1" spans="2:21" ht="95.25" customHeight="1">
      <c r="B1" s="142" t="s">
        <v>99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2:21" ht="66" customHeight="1">
      <c r="B2" s="101" t="s">
        <v>59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</row>
    <row r="3" spans="2:21" ht="15.7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ht="52.5" customHeight="1" thickBot="1">
      <c r="B4" s="105" t="s">
        <v>0</v>
      </c>
      <c r="C4" s="109" t="s">
        <v>1</v>
      </c>
      <c r="D4" s="114"/>
      <c r="E4" s="114"/>
      <c r="F4" s="114"/>
      <c r="G4" s="110"/>
      <c r="H4" s="109" t="s">
        <v>2</v>
      </c>
      <c r="I4" s="114"/>
      <c r="J4" s="114"/>
      <c r="K4" s="114"/>
      <c r="L4" s="110"/>
      <c r="M4" s="107" t="s">
        <v>3</v>
      </c>
      <c r="N4" s="107" t="s">
        <v>4</v>
      </c>
      <c r="O4" s="107" t="s">
        <v>5</v>
      </c>
      <c r="P4" s="107" t="s">
        <v>6</v>
      </c>
      <c r="Q4" s="107" t="s">
        <v>7</v>
      </c>
      <c r="R4" s="109" t="s">
        <v>8</v>
      </c>
      <c r="S4" s="114"/>
      <c r="T4" s="110"/>
      <c r="U4" s="105" t="s">
        <v>9</v>
      </c>
    </row>
    <row r="5" spans="2:21" ht="19.5" thickBot="1">
      <c r="B5" s="113"/>
      <c r="C5" s="105" t="s">
        <v>10</v>
      </c>
      <c r="D5" s="109" t="s">
        <v>11</v>
      </c>
      <c r="E5" s="114"/>
      <c r="F5" s="114"/>
      <c r="G5" s="110"/>
      <c r="H5" s="118" t="s">
        <v>12</v>
      </c>
      <c r="I5" s="109" t="s">
        <v>11</v>
      </c>
      <c r="J5" s="114"/>
      <c r="K5" s="114"/>
      <c r="L5" s="110"/>
      <c r="M5" s="117"/>
      <c r="N5" s="117"/>
      <c r="O5" s="117"/>
      <c r="P5" s="117"/>
      <c r="Q5" s="117"/>
      <c r="R5" s="105" t="s">
        <v>13</v>
      </c>
      <c r="S5" s="109" t="s">
        <v>14</v>
      </c>
      <c r="T5" s="110"/>
      <c r="U5" s="113"/>
    </row>
    <row r="6" spans="2:21" ht="53.25" customHeight="1" thickBot="1">
      <c r="B6" s="113"/>
      <c r="C6" s="113"/>
      <c r="D6" s="115" t="s">
        <v>15</v>
      </c>
      <c r="E6" s="109" t="s">
        <v>16</v>
      </c>
      <c r="F6" s="110"/>
      <c r="G6" s="107" t="s">
        <v>17</v>
      </c>
      <c r="H6" s="119"/>
      <c r="I6" s="107" t="s">
        <v>15</v>
      </c>
      <c r="J6" s="109" t="s">
        <v>16</v>
      </c>
      <c r="K6" s="110"/>
      <c r="L6" s="111" t="s">
        <v>17</v>
      </c>
      <c r="M6" s="117"/>
      <c r="N6" s="117"/>
      <c r="O6" s="117"/>
      <c r="P6" s="117"/>
      <c r="Q6" s="117"/>
      <c r="R6" s="113"/>
      <c r="S6" s="107" t="s">
        <v>18</v>
      </c>
      <c r="T6" s="107" t="s">
        <v>19</v>
      </c>
      <c r="U6" s="113"/>
    </row>
    <row r="7" spans="2:21" ht="199.5" thickBot="1">
      <c r="B7" s="106"/>
      <c r="C7" s="106"/>
      <c r="D7" s="116"/>
      <c r="E7" s="2" t="s">
        <v>20</v>
      </c>
      <c r="F7" s="3" t="s">
        <v>21</v>
      </c>
      <c r="G7" s="108"/>
      <c r="H7" s="120"/>
      <c r="I7" s="108"/>
      <c r="J7" s="4" t="s">
        <v>20</v>
      </c>
      <c r="K7" s="4" t="s">
        <v>21</v>
      </c>
      <c r="L7" s="112"/>
      <c r="M7" s="108"/>
      <c r="N7" s="108"/>
      <c r="O7" s="108"/>
      <c r="P7" s="108"/>
      <c r="Q7" s="108"/>
      <c r="R7" s="106"/>
      <c r="S7" s="108"/>
      <c r="T7" s="108"/>
      <c r="U7" s="106"/>
    </row>
    <row r="8" spans="2:21" ht="18.75">
      <c r="B8" s="105">
        <v>1</v>
      </c>
      <c r="C8" s="105">
        <v>2</v>
      </c>
      <c r="D8" s="105">
        <v>3</v>
      </c>
      <c r="E8" s="105">
        <v>4</v>
      </c>
      <c r="F8" s="5">
        <v>5</v>
      </c>
      <c r="G8" s="105">
        <v>6</v>
      </c>
      <c r="H8" s="105">
        <v>7</v>
      </c>
      <c r="I8" s="105">
        <v>8</v>
      </c>
      <c r="J8" s="105">
        <v>9</v>
      </c>
      <c r="K8" s="5">
        <v>10</v>
      </c>
      <c r="L8" s="105">
        <v>11</v>
      </c>
      <c r="M8" s="105">
        <v>12</v>
      </c>
      <c r="N8" s="105">
        <v>13</v>
      </c>
      <c r="O8" s="105">
        <v>14</v>
      </c>
      <c r="P8" s="105">
        <v>15</v>
      </c>
      <c r="Q8" s="105">
        <v>16</v>
      </c>
      <c r="R8" s="105">
        <v>17</v>
      </c>
      <c r="S8" s="5">
        <v>18</v>
      </c>
      <c r="T8" s="105">
        <v>19</v>
      </c>
      <c r="U8" s="105">
        <v>20</v>
      </c>
    </row>
    <row r="9" spans="2:21" ht="38.25" thickBot="1">
      <c r="B9" s="106"/>
      <c r="C9" s="106"/>
      <c r="D9" s="106"/>
      <c r="E9" s="106"/>
      <c r="F9" s="6" t="s">
        <v>22</v>
      </c>
      <c r="G9" s="106"/>
      <c r="H9" s="106"/>
      <c r="I9" s="106"/>
      <c r="J9" s="106"/>
      <c r="K9" s="6" t="s">
        <v>23</v>
      </c>
      <c r="L9" s="106"/>
      <c r="M9" s="106"/>
      <c r="N9" s="106"/>
      <c r="O9" s="106"/>
      <c r="P9" s="106"/>
      <c r="Q9" s="106"/>
      <c r="R9" s="106"/>
      <c r="S9" s="6" t="s">
        <v>24</v>
      </c>
      <c r="T9" s="106"/>
      <c r="U9" s="106"/>
    </row>
    <row r="10" spans="2:21" ht="57" thickBot="1">
      <c r="B10" s="26" t="s">
        <v>40</v>
      </c>
      <c r="C10" s="8" t="s">
        <v>93</v>
      </c>
      <c r="D10" s="16">
        <v>499</v>
      </c>
      <c r="E10" s="17">
        <v>541</v>
      </c>
      <c r="F10" s="14">
        <f t="shared" ref="F10:F11" si="0">E10/D10*100</f>
        <v>108.41683366733467</v>
      </c>
      <c r="G10" s="8">
        <v>10</v>
      </c>
      <c r="H10" s="8" t="s">
        <v>60</v>
      </c>
      <c r="I10" s="9">
        <v>0.5</v>
      </c>
      <c r="J10" s="10">
        <v>0.5</v>
      </c>
      <c r="K10" s="14">
        <f t="shared" ref="K10:K11" si="1">J10/I10*100</f>
        <v>100</v>
      </c>
      <c r="L10" s="8"/>
      <c r="M10" s="8" t="s">
        <v>57</v>
      </c>
      <c r="N10" s="8" t="s">
        <v>57</v>
      </c>
      <c r="O10" s="18" t="s">
        <v>58</v>
      </c>
      <c r="P10" s="77">
        <v>13977391.9</v>
      </c>
      <c r="Q10" s="78">
        <f>P10</f>
        <v>13977391.9</v>
      </c>
      <c r="R10" s="78">
        <f>Q10</f>
        <v>13977391.9</v>
      </c>
      <c r="S10" s="25">
        <f>R10/P10*100%</f>
        <v>1</v>
      </c>
      <c r="T10" s="15">
        <f t="shared" ref="T10:T11" si="2">R10/Q10</f>
        <v>1</v>
      </c>
      <c r="U10" s="8" t="s">
        <v>100</v>
      </c>
    </row>
    <row r="11" spans="2:21" ht="57" thickBot="1">
      <c r="B11" s="26" t="s">
        <v>41</v>
      </c>
      <c r="C11" s="8" t="s">
        <v>94</v>
      </c>
      <c r="D11" s="16">
        <v>24</v>
      </c>
      <c r="E11" s="17">
        <v>25</v>
      </c>
      <c r="F11" s="14">
        <f t="shared" si="0"/>
        <v>104.16666666666667</v>
      </c>
      <c r="G11" s="8">
        <v>10</v>
      </c>
      <c r="H11" s="8" t="s">
        <v>62</v>
      </c>
      <c r="I11" s="9">
        <v>366</v>
      </c>
      <c r="J11" s="10">
        <v>342</v>
      </c>
      <c r="K11" s="14">
        <f t="shared" si="1"/>
        <v>93.442622950819683</v>
      </c>
      <c r="L11" s="8"/>
      <c r="M11" s="8" t="s">
        <v>57</v>
      </c>
      <c r="N11" s="8" t="s">
        <v>57</v>
      </c>
      <c r="O11" s="18" t="s">
        <v>58</v>
      </c>
      <c r="P11" s="79">
        <v>14056314.140000001</v>
      </c>
      <c r="Q11" s="78">
        <f>P11</f>
        <v>14056314.140000001</v>
      </c>
      <c r="R11" s="78">
        <f>Q11</f>
        <v>14056314.140000001</v>
      </c>
      <c r="S11" s="25">
        <f>R11/P11*100%</f>
        <v>1</v>
      </c>
      <c r="T11" s="15">
        <f t="shared" si="2"/>
        <v>1</v>
      </c>
      <c r="U11" s="8" t="s">
        <v>100</v>
      </c>
    </row>
    <row r="12" spans="2:21" ht="18.75">
      <c r="B12" s="35"/>
      <c r="C12" s="35"/>
      <c r="D12" s="40"/>
      <c r="E12" s="40"/>
      <c r="F12" s="37"/>
      <c r="G12" s="35"/>
      <c r="H12" s="35"/>
      <c r="I12" s="36"/>
      <c r="J12" s="36"/>
      <c r="K12" s="37"/>
      <c r="L12" s="35"/>
      <c r="M12" s="35"/>
      <c r="N12" s="35"/>
      <c r="O12" s="35"/>
      <c r="P12" s="63">
        <f>P11+P10</f>
        <v>28033706.039999999</v>
      </c>
      <c r="Q12" s="64">
        <f>Q11+Q10</f>
        <v>28033706.039999999</v>
      </c>
      <c r="R12" s="64">
        <f>R11+R10</f>
        <v>28033706.039999999</v>
      </c>
      <c r="S12" s="41"/>
      <c r="T12" s="39"/>
      <c r="U12" s="35"/>
    </row>
    <row r="13" spans="2:21" ht="23.25">
      <c r="B13" s="35"/>
      <c r="C13" s="35"/>
      <c r="D13" s="40"/>
      <c r="E13" s="40"/>
      <c r="F13" s="37"/>
      <c r="G13" s="30"/>
      <c r="H13" s="71"/>
      <c r="I13" s="29"/>
      <c r="J13" s="141"/>
      <c r="K13" s="141"/>
      <c r="L13" s="35"/>
      <c r="M13" s="35"/>
      <c r="N13" s="35"/>
      <c r="O13" s="35"/>
      <c r="P13" s="63">
        <v>14403000</v>
      </c>
      <c r="Q13" s="64">
        <v>11146708.26</v>
      </c>
      <c r="R13" s="64"/>
      <c r="S13" s="41"/>
      <c r="T13" s="39"/>
      <c r="U13" s="35"/>
    </row>
    <row r="14" spans="2:21" ht="23.25">
      <c r="B14" s="35"/>
      <c r="C14" s="35"/>
      <c r="D14" s="40"/>
      <c r="E14" s="40"/>
      <c r="F14" s="37"/>
      <c r="G14" s="30"/>
      <c r="H14" s="33"/>
      <c r="I14" s="29"/>
      <c r="J14" s="141"/>
      <c r="K14" s="141"/>
      <c r="L14" s="35"/>
      <c r="M14" s="35"/>
      <c r="N14" s="35"/>
      <c r="O14" s="35"/>
      <c r="P14" s="63">
        <f>(P12-P13)/P12*100</f>
        <v>48.622561785270115</v>
      </c>
      <c r="Q14" s="64">
        <f>(P12-Q13)/P12*100</f>
        <v>60.238192395628054</v>
      </c>
      <c r="R14" s="64"/>
      <c r="S14" s="41"/>
      <c r="T14" s="39"/>
      <c r="U14" s="35"/>
    </row>
    <row r="15" spans="2:21" ht="23.25">
      <c r="B15" s="1"/>
      <c r="C15" s="1"/>
      <c r="D15" s="1"/>
      <c r="E15" s="1"/>
      <c r="F15" s="1"/>
      <c r="G15" s="30"/>
      <c r="H15" s="31"/>
      <c r="I15" s="29"/>
      <c r="J15" s="31"/>
      <c r="K15" s="31"/>
      <c r="L15" s="1"/>
      <c r="M15" s="1"/>
      <c r="N15" s="1"/>
      <c r="O15" s="1"/>
      <c r="P15" s="67">
        <f>100-P14</f>
        <v>51.377438214729885</v>
      </c>
      <c r="Q15" s="67">
        <f>100-Q14</f>
        <v>39.761807604371946</v>
      </c>
      <c r="R15" s="65"/>
      <c r="S15" s="1"/>
      <c r="T15" s="1"/>
      <c r="U15" s="1"/>
    </row>
    <row r="16" spans="2:21" ht="23.25">
      <c r="B16" s="27" t="s">
        <v>97</v>
      </c>
      <c r="C16" s="28"/>
      <c r="D16" s="29"/>
      <c r="E16" s="102" t="s">
        <v>98</v>
      </c>
      <c r="F16" s="102"/>
      <c r="G16" s="30"/>
      <c r="H16" s="31"/>
      <c r="I16" s="29"/>
      <c r="J16" s="31"/>
      <c r="K16" s="31"/>
      <c r="L16" s="1"/>
      <c r="M16" s="1"/>
      <c r="N16" s="1"/>
      <c r="O16" s="1"/>
      <c r="P16" s="65"/>
      <c r="Q16" s="65"/>
      <c r="R16" s="65"/>
      <c r="S16" s="1"/>
      <c r="T16" s="1"/>
      <c r="U16" s="1"/>
    </row>
    <row r="17" spans="2:11" ht="23.25">
      <c r="B17" s="30"/>
      <c r="C17" s="31" t="s">
        <v>87</v>
      </c>
      <c r="D17" s="29"/>
      <c r="E17" s="103" t="s">
        <v>86</v>
      </c>
      <c r="F17" s="103"/>
      <c r="G17" s="30"/>
      <c r="H17" s="30"/>
      <c r="I17" s="30"/>
      <c r="J17" s="29"/>
      <c r="K17" s="29"/>
    </row>
    <row r="18" spans="2:11" ht="23.25">
      <c r="B18" s="30"/>
      <c r="C18" s="31"/>
      <c r="D18" s="29"/>
      <c r="E18" s="33"/>
      <c r="F18" s="33"/>
      <c r="G18" s="30"/>
      <c r="H18" s="30"/>
      <c r="I18" s="30"/>
      <c r="J18" s="29"/>
      <c r="K18" s="29"/>
    </row>
    <row r="19" spans="2:11" ht="23.25">
      <c r="B19" s="30"/>
      <c r="C19" s="31"/>
      <c r="D19" s="29"/>
      <c r="E19" s="33"/>
      <c r="F19" s="33"/>
      <c r="G19" s="30"/>
      <c r="H19" s="71"/>
      <c r="I19" s="29"/>
      <c r="J19" s="141"/>
      <c r="K19" s="141"/>
    </row>
    <row r="20" spans="2:11" ht="23.25">
      <c r="B20" s="30"/>
      <c r="C20" s="30"/>
      <c r="D20" s="30"/>
      <c r="E20" s="29"/>
      <c r="F20" s="29"/>
      <c r="G20" s="30"/>
      <c r="H20" s="33"/>
      <c r="I20" s="29"/>
      <c r="J20" s="141"/>
      <c r="K20" s="141"/>
    </row>
    <row r="21" spans="2:11" ht="23.25">
      <c r="B21" s="30"/>
      <c r="C21" s="30"/>
      <c r="D21" s="30"/>
      <c r="E21" s="29"/>
      <c r="F21" s="29"/>
    </row>
    <row r="22" spans="2:11" ht="23.25">
      <c r="B22" s="30" t="s">
        <v>85</v>
      </c>
      <c r="C22" s="32"/>
      <c r="D22" s="29"/>
      <c r="E22" s="104" t="s">
        <v>90</v>
      </c>
      <c r="F22" s="104"/>
    </row>
    <row r="23" spans="2:11" ht="23.25">
      <c r="B23" s="30"/>
      <c r="C23" s="31" t="s">
        <v>87</v>
      </c>
      <c r="D23" s="29"/>
      <c r="E23" s="103" t="s">
        <v>86</v>
      </c>
      <c r="F23" s="103"/>
    </row>
  </sheetData>
  <mergeCells count="51">
    <mergeCell ref="O4:O7"/>
    <mergeCell ref="P4:P7"/>
    <mergeCell ref="Q4:Q7"/>
    <mergeCell ref="R4:T4"/>
    <mergeCell ref="B2:U2"/>
    <mergeCell ref="B4:B7"/>
    <mergeCell ref="C4:G4"/>
    <mergeCell ref="H4:L4"/>
    <mergeCell ref="M4:M7"/>
    <mergeCell ref="N4:N7"/>
    <mergeCell ref="B1:U1"/>
    <mergeCell ref="U4:U7"/>
    <mergeCell ref="C5:C7"/>
    <mergeCell ref="D5:G5"/>
    <mergeCell ref="H5:H7"/>
    <mergeCell ref="I5:L5"/>
    <mergeCell ref="R5:R7"/>
    <mergeCell ref="S5:T5"/>
    <mergeCell ref="D6:D7"/>
    <mergeCell ref="E6:F6"/>
    <mergeCell ref="G6:G7"/>
    <mergeCell ref="I6:I7"/>
    <mergeCell ref="J6:K6"/>
    <mergeCell ref="L6:L7"/>
    <mergeCell ref="S6:S7"/>
    <mergeCell ref="T6:T7"/>
    <mergeCell ref="J13:K13"/>
    <mergeCell ref="J14:K14"/>
    <mergeCell ref="J19:K19"/>
    <mergeCell ref="B8:B9"/>
    <mergeCell ref="C8:C9"/>
    <mergeCell ref="D8:D9"/>
    <mergeCell ref="E8:E9"/>
    <mergeCell ref="G8:G9"/>
    <mergeCell ref="U8:U9"/>
    <mergeCell ref="H8:H9"/>
    <mergeCell ref="I8:I9"/>
    <mergeCell ref="J8:J9"/>
    <mergeCell ref="L8:L9"/>
    <mergeCell ref="M8:M9"/>
    <mergeCell ref="N8:N9"/>
    <mergeCell ref="O8:O9"/>
    <mergeCell ref="P8:P9"/>
    <mergeCell ref="Q8:Q9"/>
    <mergeCell ref="R8:R9"/>
    <mergeCell ref="T8:T9"/>
    <mergeCell ref="J20:K20"/>
    <mergeCell ref="E22:F22"/>
    <mergeCell ref="E16:F16"/>
    <mergeCell ref="E17:F17"/>
    <mergeCell ref="E23:F23"/>
  </mergeCells>
  <pageMargins left="0.70866141732283472" right="0.70866141732283472" top="0.74803149606299213" bottom="0.74803149606299213" header="0.31496062992125984" footer="0.31496062992125984"/>
  <pageSetup paperSize="9" scale="3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U26"/>
  <sheetViews>
    <sheetView view="pageBreakPreview" topLeftCell="I8" zoomScale="75" zoomScaleNormal="75" zoomScaleSheetLayoutView="75" zoomScalePageLayoutView="50" workbookViewId="0">
      <selection activeCell="P10" sqref="P10:P14"/>
    </sheetView>
  </sheetViews>
  <sheetFormatPr defaultRowHeight="1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17.8554687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9" customWidth="1"/>
    <col min="19" max="19" width="18.28515625" customWidth="1"/>
    <col min="20" max="20" width="16.85546875" customWidth="1"/>
    <col min="21" max="21" width="17.7109375" customWidth="1"/>
  </cols>
  <sheetData>
    <row r="1" spans="2:21" ht="95.25" customHeight="1">
      <c r="B1" s="123" t="s">
        <v>99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2:21" ht="95.25" customHeight="1">
      <c r="B2" s="143" t="s">
        <v>64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</row>
    <row r="3" spans="2:21" ht="15.7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ht="52.5" customHeight="1" thickBot="1">
      <c r="B4" s="105" t="s">
        <v>0</v>
      </c>
      <c r="C4" s="109" t="s">
        <v>1</v>
      </c>
      <c r="D4" s="114"/>
      <c r="E4" s="114"/>
      <c r="F4" s="114"/>
      <c r="G4" s="110"/>
      <c r="H4" s="109" t="s">
        <v>2</v>
      </c>
      <c r="I4" s="114"/>
      <c r="J4" s="114"/>
      <c r="K4" s="114"/>
      <c r="L4" s="110"/>
      <c r="M4" s="107" t="s">
        <v>3</v>
      </c>
      <c r="N4" s="107" t="s">
        <v>4</v>
      </c>
      <c r="O4" s="107" t="s">
        <v>5</v>
      </c>
      <c r="P4" s="107" t="s">
        <v>6</v>
      </c>
      <c r="Q4" s="107" t="s">
        <v>7</v>
      </c>
      <c r="R4" s="109" t="s">
        <v>8</v>
      </c>
      <c r="S4" s="114"/>
      <c r="T4" s="110"/>
      <c r="U4" s="105" t="s">
        <v>9</v>
      </c>
    </row>
    <row r="5" spans="2:21" ht="19.5" thickBot="1">
      <c r="B5" s="113"/>
      <c r="C5" s="105" t="s">
        <v>10</v>
      </c>
      <c r="D5" s="109" t="s">
        <v>11</v>
      </c>
      <c r="E5" s="114"/>
      <c r="F5" s="114"/>
      <c r="G5" s="110"/>
      <c r="H5" s="118" t="s">
        <v>12</v>
      </c>
      <c r="I5" s="109" t="s">
        <v>11</v>
      </c>
      <c r="J5" s="114"/>
      <c r="K5" s="114"/>
      <c r="L5" s="110"/>
      <c r="M5" s="117"/>
      <c r="N5" s="117"/>
      <c r="O5" s="117"/>
      <c r="P5" s="117"/>
      <c r="Q5" s="117"/>
      <c r="R5" s="105" t="s">
        <v>13</v>
      </c>
      <c r="S5" s="109" t="s">
        <v>14</v>
      </c>
      <c r="T5" s="110"/>
      <c r="U5" s="113"/>
    </row>
    <row r="6" spans="2:21" ht="53.25" customHeight="1" thickBot="1">
      <c r="B6" s="113"/>
      <c r="C6" s="113"/>
      <c r="D6" s="115" t="s">
        <v>15</v>
      </c>
      <c r="E6" s="109" t="s">
        <v>16</v>
      </c>
      <c r="F6" s="110"/>
      <c r="G6" s="107" t="s">
        <v>17</v>
      </c>
      <c r="H6" s="119"/>
      <c r="I6" s="107" t="s">
        <v>15</v>
      </c>
      <c r="J6" s="109" t="s">
        <v>16</v>
      </c>
      <c r="K6" s="110"/>
      <c r="L6" s="111" t="s">
        <v>17</v>
      </c>
      <c r="M6" s="117"/>
      <c r="N6" s="117"/>
      <c r="O6" s="117"/>
      <c r="P6" s="117"/>
      <c r="Q6" s="117"/>
      <c r="R6" s="113"/>
      <c r="S6" s="107" t="s">
        <v>18</v>
      </c>
      <c r="T6" s="107" t="s">
        <v>19</v>
      </c>
      <c r="U6" s="113"/>
    </row>
    <row r="7" spans="2:21" ht="199.5" thickBot="1">
      <c r="B7" s="106"/>
      <c r="C7" s="106"/>
      <c r="D7" s="116"/>
      <c r="E7" s="2" t="s">
        <v>20</v>
      </c>
      <c r="F7" s="3" t="s">
        <v>21</v>
      </c>
      <c r="G7" s="108"/>
      <c r="H7" s="120"/>
      <c r="I7" s="108"/>
      <c r="J7" s="4" t="s">
        <v>20</v>
      </c>
      <c r="K7" s="4" t="s">
        <v>21</v>
      </c>
      <c r="L7" s="112"/>
      <c r="M7" s="108"/>
      <c r="N7" s="108"/>
      <c r="O7" s="108"/>
      <c r="P7" s="108"/>
      <c r="Q7" s="108"/>
      <c r="R7" s="106"/>
      <c r="S7" s="108"/>
      <c r="T7" s="108"/>
      <c r="U7" s="106"/>
    </row>
    <row r="8" spans="2:21" ht="18.75">
      <c r="B8" s="105">
        <v>1</v>
      </c>
      <c r="C8" s="105">
        <v>2</v>
      </c>
      <c r="D8" s="105">
        <v>3</v>
      </c>
      <c r="E8" s="105">
        <v>4</v>
      </c>
      <c r="F8" s="5">
        <v>5</v>
      </c>
      <c r="G8" s="105">
        <v>6</v>
      </c>
      <c r="H8" s="105">
        <v>7</v>
      </c>
      <c r="I8" s="105">
        <v>8</v>
      </c>
      <c r="J8" s="105">
        <v>9</v>
      </c>
      <c r="K8" s="5">
        <v>10</v>
      </c>
      <c r="L8" s="105">
        <v>11</v>
      </c>
      <c r="M8" s="105">
        <v>12</v>
      </c>
      <c r="N8" s="105">
        <v>13</v>
      </c>
      <c r="O8" s="105">
        <v>14</v>
      </c>
      <c r="P8" s="105">
        <v>15</v>
      </c>
      <c r="Q8" s="105">
        <v>16</v>
      </c>
      <c r="R8" s="105">
        <v>17</v>
      </c>
      <c r="S8" s="5">
        <v>18</v>
      </c>
      <c r="T8" s="105">
        <v>19</v>
      </c>
      <c r="U8" s="105">
        <v>20</v>
      </c>
    </row>
    <row r="9" spans="2:21" ht="38.25" thickBot="1">
      <c r="B9" s="106"/>
      <c r="C9" s="106"/>
      <c r="D9" s="106"/>
      <c r="E9" s="106"/>
      <c r="F9" s="6" t="s">
        <v>22</v>
      </c>
      <c r="G9" s="106"/>
      <c r="H9" s="106"/>
      <c r="I9" s="106"/>
      <c r="J9" s="106"/>
      <c r="K9" s="6" t="s">
        <v>23</v>
      </c>
      <c r="L9" s="106"/>
      <c r="M9" s="106"/>
      <c r="N9" s="106"/>
      <c r="O9" s="106"/>
      <c r="P9" s="106"/>
      <c r="Q9" s="106"/>
      <c r="R9" s="106"/>
      <c r="S9" s="6" t="s">
        <v>24</v>
      </c>
      <c r="T9" s="106"/>
      <c r="U9" s="106"/>
    </row>
    <row r="10" spans="2:21" ht="75.75" thickBot="1">
      <c r="B10" s="26" t="s">
        <v>42</v>
      </c>
      <c r="C10" s="8" t="s">
        <v>65</v>
      </c>
      <c r="D10" s="9">
        <v>23070</v>
      </c>
      <c r="E10" s="10">
        <v>23070</v>
      </c>
      <c r="F10" s="14">
        <f t="shared" ref="F10:F14" si="0">E10/D10*100</f>
        <v>100</v>
      </c>
      <c r="G10" s="8">
        <v>10</v>
      </c>
      <c r="H10" s="8" t="s">
        <v>63</v>
      </c>
      <c r="I10" s="9">
        <v>650</v>
      </c>
      <c r="J10" s="10">
        <v>650</v>
      </c>
      <c r="K10" s="14">
        <f t="shared" ref="K10:K14" si="1">J10/I10*100</f>
        <v>100</v>
      </c>
      <c r="L10" s="8">
        <v>10</v>
      </c>
      <c r="M10" s="8" t="s">
        <v>57</v>
      </c>
      <c r="N10" s="8" t="s">
        <v>57</v>
      </c>
      <c r="O10" s="19" t="s">
        <v>58</v>
      </c>
      <c r="P10" s="78">
        <v>7047717.9900000002</v>
      </c>
      <c r="Q10" s="78">
        <f>P10</f>
        <v>7047717.9900000002</v>
      </c>
      <c r="R10" s="78">
        <f>Q10</f>
        <v>7047717.9900000002</v>
      </c>
      <c r="S10" s="15">
        <f>R10/P10*100%</f>
        <v>1</v>
      </c>
      <c r="T10" s="15">
        <f t="shared" ref="T10:T14" si="2">R10/Q10</f>
        <v>1</v>
      </c>
      <c r="U10" s="8" t="s">
        <v>100</v>
      </c>
    </row>
    <row r="11" spans="2:21" ht="75.75" hidden="1" thickBot="1">
      <c r="B11" s="26" t="s">
        <v>42</v>
      </c>
      <c r="C11" s="8" t="s">
        <v>33</v>
      </c>
      <c r="D11" s="6"/>
      <c r="E11" s="6"/>
      <c r="F11" s="14" t="e">
        <f t="shared" si="0"/>
        <v>#DIV/0!</v>
      </c>
      <c r="G11" s="8">
        <v>10</v>
      </c>
      <c r="H11" s="8" t="s">
        <v>43</v>
      </c>
      <c r="I11" s="6"/>
      <c r="J11" s="6"/>
      <c r="K11" s="14" t="e">
        <f t="shared" si="1"/>
        <v>#DIV/0!</v>
      </c>
      <c r="L11" s="8"/>
      <c r="M11" s="8" t="s">
        <v>57</v>
      </c>
      <c r="N11" s="8" t="s">
        <v>57</v>
      </c>
      <c r="O11" s="26" t="s">
        <v>58</v>
      </c>
      <c r="P11" s="78"/>
      <c r="Q11" s="78"/>
      <c r="R11" s="78"/>
      <c r="S11" s="15" t="e">
        <f t="shared" ref="S11" si="3">R11/P11*100</f>
        <v>#DIV/0!</v>
      </c>
      <c r="T11" s="15" t="e">
        <f t="shared" si="2"/>
        <v>#DIV/0!</v>
      </c>
      <c r="U11" s="8" t="s">
        <v>100</v>
      </c>
    </row>
    <row r="12" spans="2:21" ht="54.75" customHeight="1" thickBot="1">
      <c r="B12" s="26" t="s">
        <v>44</v>
      </c>
      <c r="C12" s="8" t="s">
        <v>66</v>
      </c>
      <c r="D12" s="9">
        <v>54</v>
      </c>
      <c r="E12" s="10">
        <v>54</v>
      </c>
      <c r="F12" s="14">
        <f t="shared" si="0"/>
        <v>100</v>
      </c>
      <c r="G12" s="8">
        <v>10</v>
      </c>
      <c r="H12" s="6" t="s">
        <v>88</v>
      </c>
      <c r="I12" s="9" t="s">
        <v>88</v>
      </c>
      <c r="J12" s="10" t="s">
        <v>88</v>
      </c>
      <c r="K12" s="23" t="s">
        <v>88</v>
      </c>
      <c r="L12" s="6" t="s">
        <v>88</v>
      </c>
      <c r="M12" s="6" t="s">
        <v>57</v>
      </c>
      <c r="N12" s="6" t="s">
        <v>88</v>
      </c>
      <c r="O12" s="26" t="s">
        <v>58</v>
      </c>
      <c r="P12" s="78">
        <v>5320171.97</v>
      </c>
      <c r="Q12" s="78">
        <f t="shared" ref="Q12:R14" si="4">P12</f>
        <v>5320171.97</v>
      </c>
      <c r="R12" s="78">
        <f t="shared" si="4"/>
        <v>5320171.97</v>
      </c>
      <c r="S12" s="15">
        <f>R12/P12*100%</f>
        <v>1</v>
      </c>
      <c r="T12" s="15">
        <f t="shared" si="2"/>
        <v>1</v>
      </c>
      <c r="U12" s="8" t="s">
        <v>100</v>
      </c>
    </row>
    <row r="13" spans="2:21" ht="75.75" thickBot="1">
      <c r="B13" s="26" t="s">
        <v>45</v>
      </c>
      <c r="C13" s="8" t="s">
        <v>66</v>
      </c>
      <c r="D13" s="9">
        <v>96</v>
      </c>
      <c r="E13" s="10">
        <v>96</v>
      </c>
      <c r="F13" s="14">
        <f t="shared" si="0"/>
        <v>100</v>
      </c>
      <c r="G13" s="8">
        <v>10</v>
      </c>
      <c r="H13" s="6" t="s">
        <v>88</v>
      </c>
      <c r="I13" s="6" t="s">
        <v>88</v>
      </c>
      <c r="J13" s="6" t="s">
        <v>88</v>
      </c>
      <c r="K13" s="23" t="s">
        <v>88</v>
      </c>
      <c r="L13" s="6" t="s">
        <v>88</v>
      </c>
      <c r="M13" s="6" t="s">
        <v>57</v>
      </c>
      <c r="N13" s="6" t="s">
        <v>88</v>
      </c>
      <c r="O13" s="26" t="s">
        <v>58</v>
      </c>
      <c r="P13" s="78">
        <v>5381343.4500000002</v>
      </c>
      <c r="Q13" s="78">
        <f t="shared" si="4"/>
        <v>5381343.4500000002</v>
      </c>
      <c r="R13" s="78">
        <f t="shared" si="4"/>
        <v>5381343.4500000002</v>
      </c>
      <c r="S13" s="15">
        <f>R13/P13*100%</f>
        <v>1</v>
      </c>
      <c r="T13" s="15">
        <f t="shared" si="2"/>
        <v>1</v>
      </c>
      <c r="U13" s="8" t="s">
        <v>100</v>
      </c>
    </row>
    <row r="14" spans="2:21" ht="57" thickBot="1">
      <c r="B14" s="26" t="s">
        <v>46</v>
      </c>
      <c r="C14" s="8" t="s">
        <v>68</v>
      </c>
      <c r="D14" s="9">
        <v>14</v>
      </c>
      <c r="E14" s="10">
        <v>14</v>
      </c>
      <c r="F14" s="14">
        <f t="shared" si="0"/>
        <v>100</v>
      </c>
      <c r="G14" s="8">
        <v>10</v>
      </c>
      <c r="H14" s="8" t="s">
        <v>67</v>
      </c>
      <c r="I14" s="20">
        <v>100</v>
      </c>
      <c r="J14" s="21">
        <v>100</v>
      </c>
      <c r="K14" s="14">
        <f t="shared" si="1"/>
        <v>100</v>
      </c>
      <c r="L14" s="8">
        <v>10</v>
      </c>
      <c r="M14" s="8" t="s">
        <v>57</v>
      </c>
      <c r="N14" s="8" t="s">
        <v>57</v>
      </c>
      <c r="O14" s="26" t="s">
        <v>58</v>
      </c>
      <c r="P14" s="78">
        <v>2601910.4700000002</v>
      </c>
      <c r="Q14" s="78">
        <f t="shared" si="4"/>
        <v>2601910.4700000002</v>
      </c>
      <c r="R14" s="78">
        <f t="shared" si="4"/>
        <v>2601910.4700000002</v>
      </c>
      <c r="S14" s="15">
        <f>R14/P14*100%</f>
        <v>1</v>
      </c>
      <c r="T14" s="15">
        <f t="shared" si="2"/>
        <v>1</v>
      </c>
      <c r="U14" s="8" t="s">
        <v>100</v>
      </c>
    </row>
    <row r="15" spans="2:21" ht="18.75">
      <c r="B15" s="35"/>
      <c r="C15" s="35"/>
      <c r="D15" s="36"/>
      <c r="E15" s="36"/>
      <c r="F15" s="37"/>
      <c r="G15" s="35"/>
      <c r="H15" s="35"/>
      <c r="I15" s="38"/>
      <c r="J15" s="38"/>
      <c r="K15" s="37"/>
      <c r="L15" s="35"/>
      <c r="M15" s="35"/>
      <c r="N15" s="35"/>
      <c r="O15" s="35"/>
      <c r="P15" s="64">
        <f>P14+P13+P12+P10</f>
        <v>20351143.880000003</v>
      </c>
      <c r="Q15" s="64">
        <f>Q14+Q13+Q12+Q10</f>
        <v>20351143.880000003</v>
      </c>
      <c r="R15" s="64">
        <f>R14+R13+R12+R10</f>
        <v>20351143.880000003</v>
      </c>
      <c r="S15" s="39"/>
      <c r="T15" s="39"/>
      <c r="U15" s="35"/>
    </row>
    <row r="16" spans="2:21" ht="18.75">
      <c r="B16" s="35"/>
      <c r="C16" s="35"/>
      <c r="D16" s="36"/>
      <c r="E16" s="36"/>
      <c r="F16" s="37"/>
      <c r="G16" s="35"/>
      <c r="H16" s="35"/>
      <c r="I16" s="38"/>
      <c r="J16" s="38"/>
      <c r="K16" s="37"/>
      <c r="L16" s="35"/>
      <c r="M16" s="35"/>
      <c r="N16" s="35"/>
      <c r="O16" s="35"/>
      <c r="P16" s="64">
        <v>12542420</v>
      </c>
      <c r="Q16" s="64">
        <v>11407905.59</v>
      </c>
      <c r="R16" s="64"/>
      <c r="S16" s="39"/>
      <c r="T16" s="39"/>
      <c r="U16" s="35"/>
    </row>
    <row r="17" spans="2:21" ht="18.75">
      <c r="B17" s="35"/>
      <c r="C17" s="35"/>
      <c r="D17" s="36"/>
      <c r="E17" s="36"/>
      <c r="F17" s="37"/>
      <c r="G17" s="35"/>
      <c r="H17" s="35"/>
      <c r="I17" s="38"/>
      <c r="J17" s="38"/>
      <c r="K17" s="37"/>
      <c r="L17" s="35"/>
      <c r="M17" s="35"/>
      <c r="N17" s="35"/>
      <c r="O17" s="35"/>
      <c r="P17" s="64">
        <f>(P15-P16)/100</f>
        <v>78087.238800000021</v>
      </c>
      <c r="Q17" s="64">
        <f>(P15-Q16)/P15*100</f>
        <v>43.944646761546075</v>
      </c>
      <c r="R17" s="64"/>
      <c r="S17" s="39"/>
      <c r="T17" s="39"/>
      <c r="U17" s="35"/>
    </row>
    <row r="18" spans="2:2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68">
        <f>(P15-P16)/P15*100</f>
        <v>38.369950731241161</v>
      </c>
      <c r="Q18" s="67">
        <f>100-Q17</f>
        <v>56.055353238453925</v>
      </c>
      <c r="R18" s="65"/>
      <c r="S18" s="1"/>
      <c r="T18" s="1"/>
      <c r="U18" s="1"/>
    </row>
    <row r="19" spans="2:21" ht="23.25">
      <c r="B19" s="27" t="s">
        <v>97</v>
      </c>
      <c r="C19" s="28"/>
      <c r="D19" s="29"/>
      <c r="E19" s="102" t="s">
        <v>98</v>
      </c>
      <c r="F19" s="102"/>
      <c r="G19" s="1"/>
      <c r="H19" s="1"/>
      <c r="I19" s="1"/>
      <c r="J19" s="1"/>
      <c r="K19" s="1"/>
      <c r="L19" s="1"/>
      <c r="M19" s="1"/>
      <c r="N19" s="1"/>
      <c r="O19" s="1"/>
      <c r="P19" s="68">
        <f>100-P18</f>
        <v>61.630049268758839</v>
      </c>
      <c r="Q19" s="65"/>
      <c r="R19" s="65"/>
      <c r="S19" s="1"/>
      <c r="T19" s="1"/>
      <c r="U19" s="1"/>
    </row>
    <row r="20" spans="2:21" ht="23.25">
      <c r="B20" s="30"/>
      <c r="C20" s="31" t="s">
        <v>87</v>
      </c>
      <c r="D20" s="29"/>
      <c r="E20" s="103" t="s">
        <v>86</v>
      </c>
      <c r="F20" s="103"/>
      <c r="P20" s="66"/>
      <c r="Q20" s="66"/>
      <c r="R20" s="66"/>
    </row>
    <row r="21" spans="2:21" ht="23.25">
      <c r="B21" s="30"/>
      <c r="C21" s="31"/>
      <c r="D21" s="29"/>
      <c r="E21" s="33"/>
      <c r="F21" s="33"/>
    </row>
    <row r="22" spans="2:21" ht="23.25">
      <c r="B22" s="30"/>
      <c r="C22" s="31"/>
      <c r="D22" s="29"/>
      <c r="E22" s="33"/>
      <c r="F22" s="33"/>
    </row>
    <row r="23" spans="2:21" ht="23.25">
      <c r="B23" s="30"/>
      <c r="C23" s="30"/>
      <c r="D23" s="30"/>
      <c r="E23" s="29"/>
      <c r="F23" s="29"/>
    </row>
    <row r="24" spans="2:21" ht="23.25">
      <c r="B24" s="30"/>
      <c r="C24" s="30"/>
      <c r="D24" s="30"/>
      <c r="E24" s="29"/>
      <c r="F24" s="29"/>
    </row>
    <row r="25" spans="2:21" ht="23.25">
      <c r="B25" s="30" t="s">
        <v>85</v>
      </c>
      <c r="C25" s="32"/>
      <c r="D25" s="29"/>
      <c r="E25" s="104" t="s">
        <v>89</v>
      </c>
      <c r="F25" s="104"/>
    </row>
    <row r="26" spans="2:21" ht="23.25">
      <c r="B26" s="1"/>
      <c r="C26" s="31" t="s">
        <v>87</v>
      </c>
      <c r="D26" s="29"/>
      <c r="E26" s="103" t="s">
        <v>86</v>
      </c>
      <c r="F26" s="103"/>
    </row>
  </sheetData>
  <mergeCells count="47">
    <mergeCell ref="B1:U1"/>
    <mergeCell ref="B2:U2"/>
    <mergeCell ref="U4:U7"/>
    <mergeCell ref="C5:C7"/>
    <mergeCell ref="D5:G5"/>
    <mergeCell ref="H5:H7"/>
    <mergeCell ref="I5:L5"/>
    <mergeCell ref="R5:R7"/>
    <mergeCell ref="S5:T5"/>
    <mergeCell ref="D6:D7"/>
    <mergeCell ref="E6:F6"/>
    <mergeCell ref="G6:G7"/>
    <mergeCell ref="B4:B7"/>
    <mergeCell ref="C4:G4"/>
    <mergeCell ref="H4:L4"/>
    <mergeCell ref="T6:T7"/>
    <mergeCell ref="B8:B9"/>
    <mergeCell ref="C8:C9"/>
    <mergeCell ref="D8:D9"/>
    <mergeCell ref="E8:E9"/>
    <mergeCell ref="G8:G9"/>
    <mergeCell ref="U8:U9"/>
    <mergeCell ref="H8:H9"/>
    <mergeCell ref="I8:I9"/>
    <mergeCell ref="J8:J9"/>
    <mergeCell ref="L8:L9"/>
    <mergeCell ref="M8:M9"/>
    <mergeCell ref="N8:N9"/>
    <mergeCell ref="O8:O9"/>
    <mergeCell ref="P8:P9"/>
    <mergeCell ref="Q8:Q9"/>
    <mergeCell ref="R8:R9"/>
    <mergeCell ref="T8:T9"/>
    <mergeCell ref="E26:F26"/>
    <mergeCell ref="S6:S7"/>
    <mergeCell ref="M4:M7"/>
    <mergeCell ref="N4:N7"/>
    <mergeCell ref="I6:I7"/>
    <mergeCell ref="J6:K6"/>
    <mergeCell ref="L6:L7"/>
    <mergeCell ref="R4:T4"/>
    <mergeCell ref="O4:O7"/>
    <mergeCell ref="P4:P7"/>
    <mergeCell ref="Q4:Q7"/>
    <mergeCell ref="E25:F25"/>
    <mergeCell ref="E19:F19"/>
    <mergeCell ref="E20:F20"/>
  </mergeCells>
  <pageMargins left="0.70866141732283472" right="0.70866141732283472" top="0.74803149606299213" bottom="0.74803149606299213" header="0.31496062992125984" footer="0.31496062992125984"/>
  <pageSetup paperSize="9" scale="3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U24"/>
  <sheetViews>
    <sheetView view="pageBreakPreview" topLeftCell="F8" zoomScale="66" zoomScaleNormal="75" zoomScaleSheetLayoutView="66" zoomScalePageLayoutView="50" workbookViewId="0">
      <selection activeCell="Q15" sqref="Q15"/>
    </sheetView>
  </sheetViews>
  <sheetFormatPr defaultRowHeight="1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19.14062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9" customWidth="1"/>
    <col min="19" max="19" width="18.28515625" customWidth="1"/>
    <col min="20" max="20" width="16.85546875" customWidth="1"/>
    <col min="21" max="21" width="17.7109375" customWidth="1"/>
  </cols>
  <sheetData>
    <row r="1" spans="2:21" ht="95.25" customHeight="1">
      <c r="B1" s="123" t="s">
        <v>99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2:21" ht="61.5" customHeight="1">
      <c r="B2" s="144" t="s">
        <v>95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</row>
    <row r="3" spans="2:21" ht="15.7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ht="52.5" customHeight="1" thickBot="1">
      <c r="B4" s="105" t="s">
        <v>0</v>
      </c>
      <c r="C4" s="109" t="s">
        <v>1</v>
      </c>
      <c r="D4" s="114"/>
      <c r="E4" s="114"/>
      <c r="F4" s="114"/>
      <c r="G4" s="110"/>
      <c r="H4" s="109" t="s">
        <v>2</v>
      </c>
      <c r="I4" s="114"/>
      <c r="J4" s="114"/>
      <c r="K4" s="114"/>
      <c r="L4" s="110"/>
      <c r="M4" s="107" t="s">
        <v>3</v>
      </c>
      <c r="N4" s="107" t="s">
        <v>4</v>
      </c>
      <c r="O4" s="107" t="s">
        <v>5</v>
      </c>
      <c r="P4" s="107" t="s">
        <v>6</v>
      </c>
      <c r="Q4" s="107" t="s">
        <v>7</v>
      </c>
      <c r="R4" s="109" t="s">
        <v>8</v>
      </c>
      <c r="S4" s="114"/>
      <c r="T4" s="110"/>
      <c r="U4" s="105" t="s">
        <v>9</v>
      </c>
    </row>
    <row r="5" spans="2:21" ht="19.5" thickBot="1">
      <c r="B5" s="113"/>
      <c r="C5" s="105" t="s">
        <v>10</v>
      </c>
      <c r="D5" s="109" t="s">
        <v>11</v>
      </c>
      <c r="E5" s="114"/>
      <c r="F5" s="114"/>
      <c r="G5" s="110"/>
      <c r="H5" s="118" t="s">
        <v>12</v>
      </c>
      <c r="I5" s="109" t="s">
        <v>11</v>
      </c>
      <c r="J5" s="114"/>
      <c r="K5" s="114"/>
      <c r="L5" s="110"/>
      <c r="M5" s="117"/>
      <c r="N5" s="117"/>
      <c r="O5" s="117"/>
      <c r="P5" s="117"/>
      <c r="Q5" s="117"/>
      <c r="R5" s="105" t="s">
        <v>13</v>
      </c>
      <c r="S5" s="109" t="s">
        <v>14</v>
      </c>
      <c r="T5" s="110"/>
      <c r="U5" s="113"/>
    </row>
    <row r="6" spans="2:21" ht="53.25" customHeight="1" thickBot="1">
      <c r="B6" s="113"/>
      <c r="C6" s="113"/>
      <c r="D6" s="115" t="s">
        <v>15</v>
      </c>
      <c r="E6" s="109" t="s">
        <v>16</v>
      </c>
      <c r="F6" s="110"/>
      <c r="G6" s="107" t="s">
        <v>17</v>
      </c>
      <c r="H6" s="119"/>
      <c r="I6" s="107" t="s">
        <v>15</v>
      </c>
      <c r="J6" s="109" t="s">
        <v>16</v>
      </c>
      <c r="K6" s="110"/>
      <c r="L6" s="111" t="s">
        <v>17</v>
      </c>
      <c r="M6" s="117"/>
      <c r="N6" s="117"/>
      <c r="O6" s="117"/>
      <c r="P6" s="117"/>
      <c r="Q6" s="117"/>
      <c r="R6" s="113"/>
      <c r="S6" s="107" t="s">
        <v>18</v>
      </c>
      <c r="T6" s="107" t="s">
        <v>19</v>
      </c>
      <c r="U6" s="113"/>
    </row>
    <row r="7" spans="2:21" ht="201" thickBot="1">
      <c r="B7" s="106"/>
      <c r="C7" s="106"/>
      <c r="D7" s="116"/>
      <c r="E7" s="2" t="s">
        <v>20</v>
      </c>
      <c r="F7" s="3" t="s">
        <v>21</v>
      </c>
      <c r="G7" s="108"/>
      <c r="H7" s="120"/>
      <c r="I7" s="108"/>
      <c r="J7" s="4" t="s">
        <v>20</v>
      </c>
      <c r="K7" s="4" t="s">
        <v>21</v>
      </c>
      <c r="L7" s="112"/>
      <c r="M7" s="108"/>
      <c r="N7" s="108"/>
      <c r="O7" s="108"/>
      <c r="P7" s="108"/>
      <c r="Q7" s="108"/>
      <c r="R7" s="106"/>
      <c r="S7" s="108"/>
      <c r="T7" s="108"/>
      <c r="U7" s="106"/>
    </row>
    <row r="8" spans="2:21" ht="18.75">
      <c r="B8" s="105">
        <v>1</v>
      </c>
      <c r="C8" s="105">
        <v>2</v>
      </c>
      <c r="D8" s="105">
        <v>3</v>
      </c>
      <c r="E8" s="105">
        <v>4</v>
      </c>
      <c r="F8" s="5">
        <v>5</v>
      </c>
      <c r="G8" s="105">
        <v>6</v>
      </c>
      <c r="H8" s="105">
        <v>7</v>
      </c>
      <c r="I8" s="105">
        <v>8</v>
      </c>
      <c r="J8" s="105">
        <v>9</v>
      </c>
      <c r="K8" s="5">
        <v>10</v>
      </c>
      <c r="L8" s="105">
        <v>11</v>
      </c>
      <c r="M8" s="105">
        <v>12</v>
      </c>
      <c r="N8" s="105">
        <v>13</v>
      </c>
      <c r="O8" s="105">
        <v>14</v>
      </c>
      <c r="P8" s="105">
        <v>15</v>
      </c>
      <c r="Q8" s="105">
        <v>16</v>
      </c>
      <c r="R8" s="105">
        <v>17</v>
      </c>
      <c r="S8" s="5">
        <v>18</v>
      </c>
      <c r="T8" s="105">
        <v>19</v>
      </c>
      <c r="U8" s="105">
        <v>20</v>
      </c>
    </row>
    <row r="9" spans="2:21" ht="38.25" thickBot="1">
      <c r="B9" s="106"/>
      <c r="C9" s="106"/>
      <c r="D9" s="106"/>
      <c r="E9" s="106"/>
      <c r="F9" s="6" t="s">
        <v>22</v>
      </c>
      <c r="G9" s="106"/>
      <c r="H9" s="106"/>
      <c r="I9" s="106"/>
      <c r="J9" s="106"/>
      <c r="K9" s="6" t="s">
        <v>23</v>
      </c>
      <c r="L9" s="106"/>
      <c r="M9" s="106"/>
      <c r="N9" s="106"/>
      <c r="O9" s="106"/>
      <c r="P9" s="106"/>
      <c r="Q9" s="106"/>
      <c r="R9" s="106"/>
      <c r="S9" s="6" t="s">
        <v>24</v>
      </c>
      <c r="T9" s="106"/>
      <c r="U9" s="106"/>
    </row>
    <row r="10" spans="2:21" ht="57" thickBot="1">
      <c r="B10" s="7" t="s">
        <v>47</v>
      </c>
      <c r="C10" s="8" t="s">
        <v>61</v>
      </c>
      <c r="D10" s="82">
        <v>184</v>
      </c>
      <c r="E10" s="83">
        <v>184</v>
      </c>
      <c r="F10" s="14">
        <f t="shared" ref="F10:F12" si="0">E10/D10*100</f>
        <v>100</v>
      </c>
      <c r="G10" s="8">
        <v>10</v>
      </c>
      <c r="H10" s="8" t="s">
        <v>60</v>
      </c>
      <c r="I10" s="82">
        <v>0.5</v>
      </c>
      <c r="J10" s="83">
        <v>0</v>
      </c>
      <c r="K10" s="14">
        <f t="shared" ref="K10:K11" si="1">J10/I10*100</f>
        <v>0</v>
      </c>
      <c r="L10" s="8">
        <v>10</v>
      </c>
      <c r="M10" s="8" t="s">
        <v>57</v>
      </c>
      <c r="N10" s="8" t="s">
        <v>57</v>
      </c>
      <c r="O10" s="81" t="s">
        <v>58</v>
      </c>
      <c r="P10" s="89">
        <v>22924867.829999998</v>
      </c>
      <c r="Q10" s="89">
        <f>P10</f>
        <v>22924867.829999998</v>
      </c>
      <c r="R10" s="89">
        <v>22465867.829999998</v>
      </c>
      <c r="S10" s="15">
        <f>R10/P10*100%</f>
        <v>0.97997807431633943</v>
      </c>
      <c r="T10" s="15">
        <f t="shared" ref="T10:T12" si="2">R10/Q10</f>
        <v>0.97997807431633943</v>
      </c>
      <c r="U10" s="8" t="s">
        <v>100</v>
      </c>
    </row>
    <row r="11" spans="2:21" ht="72.75" customHeight="1" thickBot="1">
      <c r="B11" s="7" t="s">
        <v>41</v>
      </c>
      <c r="C11" s="8" t="s">
        <v>69</v>
      </c>
      <c r="D11" s="82">
        <v>9</v>
      </c>
      <c r="E11" s="83">
        <v>9</v>
      </c>
      <c r="F11" s="14">
        <f t="shared" si="0"/>
        <v>100</v>
      </c>
      <c r="G11" s="8">
        <v>10</v>
      </c>
      <c r="H11" s="8" t="s">
        <v>70</v>
      </c>
      <c r="I11" s="82">
        <v>98</v>
      </c>
      <c r="J11" s="83">
        <v>98</v>
      </c>
      <c r="K11" s="14">
        <f t="shared" si="1"/>
        <v>100</v>
      </c>
      <c r="L11" s="8">
        <v>10</v>
      </c>
      <c r="M11" s="8" t="s">
        <v>57</v>
      </c>
      <c r="N11" s="8" t="s">
        <v>57</v>
      </c>
      <c r="O11" s="81" t="s">
        <v>58</v>
      </c>
      <c r="P11" s="90">
        <v>11319932.300000001</v>
      </c>
      <c r="Q11" s="90">
        <f>P11</f>
        <v>11319932.300000001</v>
      </c>
      <c r="R11" s="90">
        <f>Q11</f>
        <v>11319932.300000001</v>
      </c>
      <c r="S11" s="15">
        <f>R11/P11*100%</f>
        <v>1</v>
      </c>
      <c r="T11" s="15">
        <f t="shared" si="2"/>
        <v>1</v>
      </c>
      <c r="U11" s="8" t="s">
        <v>100</v>
      </c>
    </row>
    <row r="12" spans="2:21" ht="75.75" thickBot="1">
      <c r="B12" s="7" t="s">
        <v>48</v>
      </c>
      <c r="C12" s="8" t="s">
        <v>72</v>
      </c>
      <c r="D12" s="82">
        <v>5330</v>
      </c>
      <c r="E12" s="83">
        <v>5330</v>
      </c>
      <c r="F12" s="14">
        <f t="shared" si="0"/>
        <v>100</v>
      </c>
      <c r="G12" s="8">
        <v>10</v>
      </c>
      <c r="H12" s="8" t="s">
        <v>71</v>
      </c>
      <c r="I12" s="6">
        <v>0</v>
      </c>
      <c r="J12" s="6">
        <v>0</v>
      </c>
      <c r="K12" s="14">
        <v>100</v>
      </c>
      <c r="L12" s="8">
        <v>10</v>
      </c>
      <c r="M12" s="8" t="s">
        <v>57</v>
      </c>
      <c r="N12" s="8" t="s">
        <v>57</v>
      </c>
      <c r="O12" s="81" t="s">
        <v>58</v>
      </c>
      <c r="P12" s="91">
        <v>3619429.87</v>
      </c>
      <c r="Q12" s="91">
        <f>P12</f>
        <v>3619429.87</v>
      </c>
      <c r="R12" s="91">
        <f>Q12</f>
        <v>3619429.87</v>
      </c>
      <c r="S12" s="15">
        <f t="shared" ref="S12" si="3">R12/P12*100%</f>
        <v>1</v>
      </c>
      <c r="T12" s="15">
        <f t="shared" si="2"/>
        <v>1</v>
      </c>
      <c r="U12" s="8" t="s">
        <v>100</v>
      </c>
    </row>
    <row r="13" spans="2:21" ht="18.75">
      <c r="B13" s="35"/>
      <c r="C13" s="35"/>
      <c r="D13" s="43"/>
      <c r="E13" s="43"/>
      <c r="F13" s="37"/>
      <c r="G13" s="35"/>
      <c r="H13" s="35"/>
      <c r="I13" s="44"/>
      <c r="J13" s="44"/>
      <c r="K13" s="37"/>
      <c r="L13" s="35"/>
      <c r="M13" s="35"/>
      <c r="N13" s="35"/>
      <c r="O13" s="35"/>
      <c r="P13" s="98"/>
      <c r="Q13" s="64">
        <f>Q12+Q11+Q10</f>
        <v>37864230</v>
      </c>
      <c r="R13" s="64">
        <f>R12+R11+R10</f>
        <v>37405230</v>
      </c>
      <c r="S13" s="39"/>
      <c r="T13" s="39"/>
      <c r="U13" s="35"/>
    </row>
    <row r="14" spans="2:21" ht="18.75">
      <c r="B14" s="35"/>
      <c r="C14" s="35"/>
      <c r="D14" s="43"/>
      <c r="E14" s="43"/>
      <c r="F14" s="37"/>
      <c r="G14" s="35"/>
      <c r="H14" s="35"/>
      <c r="I14" s="44"/>
      <c r="J14" s="44"/>
      <c r="K14" s="37"/>
      <c r="L14" s="35"/>
      <c r="M14" s="35"/>
      <c r="N14" s="35"/>
      <c r="O14" s="35"/>
      <c r="P14" s="63">
        <v>18220400</v>
      </c>
      <c r="Q14" s="64"/>
      <c r="R14" s="64"/>
      <c r="S14" s="39"/>
      <c r="T14" s="39"/>
      <c r="U14" s="35"/>
    </row>
    <row r="15" spans="2:21" ht="93" customHeight="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56" t="s">
        <v>102</v>
      </c>
      <c r="P15" s="156"/>
      <c r="Q15" s="97"/>
      <c r="R15" s="64">
        <v>15597779.460000001</v>
      </c>
      <c r="S15" s="1"/>
      <c r="T15" s="1"/>
      <c r="U15" s="1"/>
    </row>
    <row r="16" spans="2:2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65">
        <f>100-P15</f>
        <v>100</v>
      </c>
      <c r="Q16" s="65"/>
      <c r="R16" s="65" t="e">
        <f>(P13-R15)/P13*100</f>
        <v>#DIV/0!</v>
      </c>
      <c r="S16" s="1"/>
      <c r="T16" s="1"/>
      <c r="U16" s="1"/>
    </row>
    <row r="17" spans="2:21" ht="23.25">
      <c r="B17" s="27" t="s">
        <v>97</v>
      </c>
      <c r="C17" s="28"/>
      <c r="D17" s="29"/>
      <c r="E17" s="102" t="s">
        <v>98</v>
      </c>
      <c r="F17" s="102"/>
      <c r="G17" s="1"/>
      <c r="H17" s="1"/>
      <c r="I17" s="1"/>
      <c r="J17" s="1"/>
      <c r="K17" s="1"/>
      <c r="L17" s="1"/>
      <c r="M17" s="1"/>
      <c r="N17" s="1"/>
      <c r="O17" s="1"/>
      <c r="P17" s="65"/>
      <c r="Q17" s="65"/>
      <c r="R17" s="65" t="e">
        <f>100-R16</f>
        <v>#DIV/0!</v>
      </c>
      <c r="S17" s="1"/>
      <c r="T17" s="1"/>
      <c r="U17" s="1"/>
    </row>
    <row r="18" spans="2:21" ht="23.25">
      <c r="B18" s="30"/>
      <c r="C18" s="31" t="s">
        <v>87</v>
      </c>
      <c r="D18" s="29"/>
      <c r="E18" s="103" t="s">
        <v>86</v>
      </c>
      <c r="F18" s="103"/>
      <c r="P18" s="66"/>
      <c r="Q18" s="66"/>
      <c r="R18" s="66"/>
    </row>
    <row r="19" spans="2:21" ht="23.25">
      <c r="B19" s="30"/>
      <c r="C19" s="31"/>
      <c r="D19" s="29"/>
      <c r="E19" s="33"/>
      <c r="F19" s="33"/>
    </row>
    <row r="20" spans="2:21" ht="23.25">
      <c r="B20" s="30"/>
      <c r="C20" s="31"/>
      <c r="D20" s="29"/>
      <c r="E20" s="33"/>
      <c r="F20" s="33"/>
    </row>
    <row r="21" spans="2:21" ht="23.25">
      <c r="B21" s="30"/>
      <c r="C21" s="30"/>
      <c r="D21" s="30"/>
      <c r="E21" s="29"/>
      <c r="F21" s="29"/>
    </row>
    <row r="22" spans="2:21" ht="23.25">
      <c r="B22" s="30"/>
      <c r="C22" s="30"/>
      <c r="D22" s="30"/>
      <c r="E22" s="29"/>
      <c r="F22" s="29"/>
    </row>
    <row r="23" spans="2:21" ht="23.25">
      <c r="B23" s="30" t="s">
        <v>85</v>
      </c>
      <c r="C23" s="32"/>
      <c r="D23" s="29"/>
      <c r="E23" s="104" t="s">
        <v>91</v>
      </c>
      <c r="F23" s="104"/>
    </row>
    <row r="24" spans="2:21" ht="23.25">
      <c r="B24" s="1"/>
      <c r="C24" s="31" t="s">
        <v>87</v>
      </c>
      <c r="D24" s="29"/>
      <c r="E24" s="103" t="s">
        <v>86</v>
      </c>
      <c r="F24" s="103"/>
    </row>
  </sheetData>
  <mergeCells count="48">
    <mergeCell ref="O15:P15"/>
    <mergeCell ref="B1:U1"/>
    <mergeCell ref="B4:B7"/>
    <mergeCell ref="U4:U7"/>
    <mergeCell ref="S5:T5"/>
    <mergeCell ref="P8:P9"/>
    <mergeCell ref="Q8:Q9"/>
    <mergeCell ref="R8:R9"/>
    <mergeCell ref="T8:T9"/>
    <mergeCell ref="U8:U9"/>
    <mergeCell ref="B8:B9"/>
    <mergeCell ref="C8:C9"/>
    <mergeCell ref="D8:D9"/>
    <mergeCell ref="E8:E9"/>
    <mergeCell ref="G8:G9"/>
    <mergeCell ref="H8:H9"/>
    <mergeCell ref="O8:O9"/>
    <mergeCell ref="I8:I9"/>
    <mergeCell ref="J8:J9"/>
    <mergeCell ref="L8:L9"/>
    <mergeCell ref="M8:M9"/>
    <mergeCell ref="N8:N9"/>
    <mergeCell ref="I5:L5"/>
    <mergeCell ref="J6:K6"/>
    <mergeCell ref="L6:L7"/>
    <mergeCell ref="T6:T7"/>
    <mergeCell ref="R5:R7"/>
    <mergeCell ref="O4:O7"/>
    <mergeCell ref="P4:P7"/>
    <mergeCell ref="Q4:Q7"/>
    <mergeCell ref="R4:T4"/>
    <mergeCell ref="S6:S7"/>
    <mergeCell ref="E17:F17"/>
    <mergeCell ref="E23:F23"/>
    <mergeCell ref="E24:F24"/>
    <mergeCell ref="E18:F18"/>
    <mergeCell ref="B2:U2"/>
    <mergeCell ref="C4:G4"/>
    <mergeCell ref="H4:L4"/>
    <mergeCell ref="M4:M7"/>
    <mergeCell ref="N4:N7"/>
    <mergeCell ref="D6:D7"/>
    <mergeCell ref="E6:F6"/>
    <mergeCell ref="G6:G7"/>
    <mergeCell ref="I6:I7"/>
    <mergeCell ref="C5:C7"/>
    <mergeCell ref="D5:G5"/>
    <mergeCell ref="H5:H7"/>
  </mergeCells>
  <pageMargins left="0.70866141732283472" right="0.70866141732283472" top="0.74803149606299213" bottom="0.74803149606299213" header="0.31496062992125984" footer="0.31496062992125984"/>
  <pageSetup paperSize="9" scale="3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U31"/>
  <sheetViews>
    <sheetView topLeftCell="L15" zoomScaleNormal="100" workbookViewId="0">
      <selection activeCell="Q21" sqref="Q21"/>
    </sheetView>
  </sheetViews>
  <sheetFormatPr defaultRowHeight="1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12.85546875" customWidth="1"/>
    <col min="13" max="13" width="17.140625" customWidth="1"/>
    <col min="14" max="14" width="17.28515625" customWidth="1"/>
    <col min="15" max="15" width="14.42578125" customWidth="1"/>
    <col min="16" max="16" width="23.42578125" style="62" customWidth="1"/>
    <col min="17" max="17" width="21.5703125" style="62" customWidth="1"/>
    <col min="18" max="18" width="25.28515625" style="62" customWidth="1"/>
    <col min="19" max="19" width="18.28515625" customWidth="1"/>
    <col min="20" max="20" width="16.85546875" customWidth="1"/>
    <col min="21" max="21" width="17.7109375" customWidth="1"/>
  </cols>
  <sheetData>
    <row r="1" spans="2:21" ht="141.75" customHeight="1">
      <c r="B1" s="150" t="s">
        <v>96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2:21" ht="68.25" customHeight="1">
      <c r="B2" s="151" t="s">
        <v>84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2:21" ht="15.7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S3" s="1"/>
      <c r="T3" s="1"/>
      <c r="U3" s="1"/>
    </row>
    <row r="4" spans="2:21" ht="52.5" customHeight="1" thickBot="1">
      <c r="B4" s="105" t="s">
        <v>0</v>
      </c>
      <c r="C4" s="109" t="s">
        <v>1</v>
      </c>
      <c r="D4" s="114"/>
      <c r="E4" s="114"/>
      <c r="F4" s="114"/>
      <c r="G4" s="110"/>
      <c r="H4" s="109" t="s">
        <v>2</v>
      </c>
      <c r="I4" s="114"/>
      <c r="J4" s="114"/>
      <c r="K4" s="114"/>
      <c r="L4" s="110"/>
      <c r="M4" s="107" t="s">
        <v>3</v>
      </c>
      <c r="N4" s="107" t="s">
        <v>4</v>
      </c>
      <c r="O4" s="107" t="s">
        <v>5</v>
      </c>
      <c r="P4" s="145" t="s">
        <v>6</v>
      </c>
      <c r="Q4" s="145" t="s">
        <v>7</v>
      </c>
      <c r="R4" s="109" t="s">
        <v>8</v>
      </c>
      <c r="S4" s="114"/>
      <c r="T4" s="110"/>
      <c r="U4" s="105" t="s">
        <v>9</v>
      </c>
    </row>
    <row r="5" spans="2:21" ht="19.5" thickBot="1">
      <c r="B5" s="113"/>
      <c r="C5" s="105" t="s">
        <v>10</v>
      </c>
      <c r="D5" s="109" t="s">
        <v>11</v>
      </c>
      <c r="E5" s="114"/>
      <c r="F5" s="114"/>
      <c r="G5" s="110"/>
      <c r="H5" s="118" t="s">
        <v>12</v>
      </c>
      <c r="I5" s="109" t="s">
        <v>11</v>
      </c>
      <c r="J5" s="114"/>
      <c r="K5" s="114"/>
      <c r="L5" s="110"/>
      <c r="M5" s="117"/>
      <c r="N5" s="117"/>
      <c r="O5" s="117"/>
      <c r="P5" s="146"/>
      <c r="Q5" s="146"/>
      <c r="R5" s="148" t="s">
        <v>13</v>
      </c>
      <c r="S5" s="109" t="s">
        <v>14</v>
      </c>
      <c r="T5" s="110"/>
      <c r="U5" s="113"/>
    </row>
    <row r="6" spans="2:21" ht="53.25" customHeight="1" thickBot="1">
      <c r="B6" s="113"/>
      <c r="C6" s="113"/>
      <c r="D6" s="153" t="s">
        <v>15</v>
      </c>
      <c r="E6" s="109" t="s">
        <v>16</v>
      </c>
      <c r="F6" s="110"/>
      <c r="G6" s="107" t="s">
        <v>17</v>
      </c>
      <c r="H6" s="119"/>
      <c r="I6" s="107" t="s">
        <v>15</v>
      </c>
      <c r="J6" s="109" t="s">
        <v>16</v>
      </c>
      <c r="K6" s="110"/>
      <c r="L6" s="111" t="s">
        <v>17</v>
      </c>
      <c r="M6" s="117"/>
      <c r="N6" s="117"/>
      <c r="O6" s="117"/>
      <c r="P6" s="146"/>
      <c r="Q6" s="146"/>
      <c r="R6" s="152"/>
      <c r="S6" s="107" t="s">
        <v>18</v>
      </c>
      <c r="T6" s="107" t="s">
        <v>19</v>
      </c>
      <c r="U6" s="113"/>
    </row>
    <row r="7" spans="2:21" ht="203.25" thickBot="1">
      <c r="B7" s="106"/>
      <c r="C7" s="106"/>
      <c r="D7" s="154"/>
      <c r="E7" s="34" t="s">
        <v>20</v>
      </c>
      <c r="F7" s="4" t="s">
        <v>21</v>
      </c>
      <c r="G7" s="108"/>
      <c r="H7" s="120"/>
      <c r="I7" s="108"/>
      <c r="J7" s="4" t="s">
        <v>20</v>
      </c>
      <c r="K7" s="4" t="s">
        <v>21</v>
      </c>
      <c r="L7" s="112"/>
      <c r="M7" s="108"/>
      <c r="N7" s="108"/>
      <c r="O7" s="108"/>
      <c r="P7" s="147"/>
      <c r="Q7" s="147"/>
      <c r="R7" s="149"/>
      <c r="S7" s="108"/>
      <c r="T7" s="108"/>
      <c r="U7" s="106"/>
    </row>
    <row r="8" spans="2:21" ht="18.75">
      <c r="B8" s="105">
        <v>1</v>
      </c>
      <c r="C8" s="105">
        <v>2</v>
      </c>
      <c r="D8" s="105">
        <v>3</v>
      </c>
      <c r="E8" s="105">
        <v>4</v>
      </c>
      <c r="F8" s="5">
        <v>5</v>
      </c>
      <c r="G8" s="105">
        <v>6</v>
      </c>
      <c r="H8" s="105">
        <v>7</v>
      </c>
      <c r="I8" s="105">
        <v>8</v>
      </c>
      <c r="J8" s="105">
        <v>9</v>
      </c>
      <c r="K8" s="5">
        <v>10</v>
      </c>
      <c r="L8" s="105">
        <v>11</v>
      </c>
      <c r="M8" s="105">
        <v>12</v>
      </c>
      <c r="N8" s="105">
        <v>13</v>
      </c>
      <c r="O8" s="105">
        <v>14</v>
      </c>
      <c r="P8" s="148">
        <v>15</v>
      </c>
      <c r="Q8" s="148">
        <v>16</v>
      </c>
      <c r="R8" s="148">
        <v>17</v>
      </c>
      <c r="S8" s="5">
        <v>18</v>
      </c>
      <c r="T8" s="105">
        <v>19</v>
      </c>
      <c r="U8" s="105">
        <v>20</v>
      </c>
    </row>
    <row r="9" spans="2:21" ht="38.25" thickBot="1">
      <c r="B9" s="106"/>
      <c r="C9" s="106"/>
      <c r="D9" s="106"/>
      <c r="E9" s="106"/>
      <c r="F9" s="6" t="s">
        <v>22</v>
      </c>
      <c r="G9" s="106"/>
      <c r="H9" s="106"/>
      <c r="I9" s="106"/>
      <c r="J9" s="106"/>
      <c r="K9" s="6" t="s">
        <v>23</v>
      </c>
      <c r="L9" s="106"/>
      <c r="M9" s="106"/>
      <c r="N9" s="106"/>
      <c r="O9" s="106"/>
      <c r="P9" s="149"/>
      <c r="Q9" s="149"/>
      <c r="R9" s="149"/>
      <c r="S9" s="6" t="s">
        <v>24</v>
      </c>
      <c r="T9" s="106"/>
      <c r="U9" s="106"/>
    </row>
    <row r="10" spans="2:21" ht="57" thickBot="1">
      <c r="B10" s="81" t="s">
        <v>47</v>
      </c>
      <c r="C10" s="8" t="s">
        <v>61</v>
      </c>
      <c r="D10" s="82">
        <v>1308</v>
      </c>
      <c r="E10" s="83">
        <v>1308</v>
      </c>
      <c r="F10" s="14">
        <f t="shared" ref="F10:F16" si="0">E10/D10*100</f>
        <v>100</v>
      </c>
      <c r="G10" s="8">
        <v>10</v>
      </c>
      <c r="H10" s="8" t="s">
        <v>60</v>
      </c>
      <c r="I10" s="82">
        <v>0.3</v>
      </c>
      <c r="J10" s="84">
        <v>0.3</v>
      </c>
      <c r="K10" s="14">
        <f t="shared" ref="K10:K16" si="1">J10/I10*100</f>
        <v>100</v>
      </c>
      <c r="L10" s="8">
        <v>10</v>
      </c>
      <c r="M10" s="8" t="s">
        <v>57</v>
      </c>
      <c r="N10" s="8" t="s">
        <v>57</v>
      </c>
      <c r="O10" s="81" t="s">
        <v>58</v>
      </c>
      <c r="P10" s="85">
        <v>14722479.52</v>
      </c>
      <c r="Q10" s="90">
        <f>P10</f>
        <v>14722479.52</v>
      </c>
      <c r="R10" s="90">
        <v>14627648.189999999</v>
      </c>
      <c r="S10" s="15">
        <f>R10/P10*100%</f>
        <v>0.99355873921433036</v>
      </c>
      <c r="T10" s="15">
        <f>R10/Q10</f>
        <v>0.99355873921433036</v>
      </c>
      <c r="U10" s="8" t="s">
        <v>100</v>
      </c>
    </row>
    <row r="11" spans="2:21" ht="94.5" thickBot="1">
      <c r="B11" s="81" t="s">
        <v>49</v>
      </c>
      <c r="C11" s="8" t="s">
        <v>74</v>
      </c>
      <c r="D11" s="82">
        <v>135675</v>
      </c>
      <c r="E11" s="83">
        <v>148914</v>
      </c>
      <c r="F11" s="14">
        <f t="shared" si="0"/>
        <v>109.75787728026533</v>
      </c>
      <c r="G11" s="8">
        <v>10</v>
      </c>
      <c r="H11" s="8" t="s">
        <v>73</v>
      </c>
      <c r="I11" s="82">
        <v>0.5</v>
      </c>
      <c r="J11" s="84">
        <v>0.5</v>
      </c>
      <c r="K11" s="14">
        <f t="shared" si="1"/>
        <v>100</v>
      </c>
      <c r="L11" s="8">
        <v>10</v>
      </c>
      <c r="M11" s="8" t="s">
        <v>57</v>
      </c>
      <c r="N11" s="8" t="s">
        <v>57</v>
      </c>
      <c r="O11" s="81" t="s">
        <v>58</v>
      </c>
      <c r="P11" s="85">
        <v>13935697.556</v>
      </c>
      <c r="Q11" s="85">
        <f t="shared" ref="Q11:R16" si="2">P11</f>
        <v>13935697.556</v>
      </c>
      <c r="R11" s="85">
        <f t="shared" si="2"/>
        <v>13935697.556</v>
      </c>
      <c r="S11" s="15">
        <f t="shared" ref="S11:S16" si="3">R11/P11*100%</f>
        <v>1</v>
      </c>
      <c r="T11" s="15">
        <f t="shared" ref="T11:T16" si="4">R11/Q11</f>
        <v>1</v>
      </c>
      <c r="U11" s="8" t="s">
        <v>100</v>
      </c>
    </row>
    <row r="12" spans="2:21" ht="75.75" thickBot="1">
      <c r="B12" s="81" t="s">
        <v>50</v>
      </c>
      <c r="C12" s="8" t="s">
        <v>75</v>
      </c>
      <c r="D12" s="82">
        <v>22640</v>
      </c>
      <c r="E12" s="83">
        <v>26659</v>
      </c>
      <c r="F12" s="14">
        <f t="shared" si="0"/>
        <v>117.7517667844523</v>
      </c>
      <c r="G12" s="8">
        <v>10</v>
      </c>
      <c r="H12" s="6" t="s">
        <v>88</v>
      </c>
      <c r="I12" s="6" t="s">
        <v>88</v>
      </c>
      <c r="J12" s="6" t="s">
        <v>88</v>
      </c>
      <c r="K12" s="23" t="s">
        <v>88</v>
      </c>
      <c r="L12" s="6" t="s">
        <v>88</v>
      </c>
      <c r="M12" s="8" t="s">
        <v>57</v>
      </c>
      <c r="N12" s="8" t="s">
        <v>88</v>
      </c>
      <c r="O12" s="81" t="s">
        <v>58</v>
      </c>
      <c r="P12" s="85">
        <v>3946762.6469999999</v>
      </c>
      <c r="Q12" s="85">
        <f t="shared" si="2"/>
        <v>3946762.6469999999</v>
      </c>
      <c r="R12" s="85">
        <f t="shared" si="2"/>
        <v>3946762.6469999999</v>
      </c>
      <c r="S12" s="15">
        <f t="shared" si="3"/>
        <v>1</v>
      </c>
      <c r="T12" s="15">
        <f t="shared" si="4"/>
        <v>1</v>
      </c>
      <c r="U12" s="8" t="s">
        <v>100</v>
      </c>
    </row>
    <row r="13" spans="2:21" ht="75.75" thickBot="1">
      <c r="B13" s="81" t="s">
        <v>51</v>
      </c>
      <c r="C13" s="8" t="s">
        <v>76</v>
      </c>
      <c r="D13" s="82">
        <v>7537</v>
      </c>
      <c r="E13" s="83">
        <v>7537</v>
      </c>
      <c r="F13" s="14">
        <f t="shared" si="0"/>
        <v>100</v>
      </c>
      <c r="G13" s="8">
        <v>10</v>
      </c>
      <c r="H13" s="6" t="s">
        <v>88</v>
      </c>
      <c r="I13" s="6" t="s">
        <v>88</v>
      </c>
      <c r="J13" s="6" t="s">
        <v>88</v>
      </c>
      <c r="K13" s="23" t="s">
        <v>88</v>
      </c>
      <c r="L13" s="6" t="s">
        <v>88</v>
      </c>
      <c r="M13" s="8" t="s">
        <v>57</v>
      </c>
      <c r="N13" s="8" t="s">
        <v>88</v>
      </c>
      <c r="O13" s="81" t="s">
        <v>58</v>
      </c>
      <c r="P13" s="85">
        <v>6297865.29</v>
      </c>
      <c r="Q13" s="85">
        <f t="shared" si="2"/>
        <v>6297865.29</v>
      </c>
      <c r="R13" s="85">
        <f t="shared" si="2"/>
        <v>6297865.29</v>
      </c>
      <c r="S13" s="15">
        <f t="shared" si="3"/>
        <v>1</v>
      </c>
      <c r="T13" s="15">
        <f t="shared" si="4"/>
        <v>1</v>
      </c>
      <c r="U13" s="8" t="s">
        <v>100</v>
      </c>
    </row>
    <row r="14" spans="2:21" ht="38.25" hidden="1" thickBot="1">
      <c r="B14" s="81" t="s">
        <v>52</v>
      </c>
      <c r="C14" s="8" t="s">
        <v>76</v>
      </c>
      <c r="D14" s="6"/>
      <c r="E14" s="6"/>
      <c r="F14" s="14" t="e">
        <f t="shared" si="0"/>
        <v>#DIV/0!</v>
      </c>
      <c r="G14" s="8">
        <v>10</v>
      </c>
      <c r="H14" s="6" t="s">
        <v>53</v>
      </c>
      <c r="I14" s="6"/>
      <c r="J14" s="6"/>
      <c r="K14" s="23" t="e">
        <f t="shared" si="1"/>
        <v>#DIV/0!</v>
      </c>
      <c r="L14" s="6"/>
      <c r="M14" s="8" t="s">
        <v>57</v>
      </c>
      <c r="N14" s="8" t="s">
        <v>57</v>
      </c>
      <c r="O14" s="81" t="s">
        <v>58</v>
      </c>
      <c r="P14" s="86"/>
      <c r="Q14" s="85">
        <f t="shared" si="2"/>
        <v>0</v>
      </c>
      <c r="R14" s="85">
        <f t="shared" si="2"/>
        <v>0</v>
      </c>
      <c r="S14" s="15" t="e">
        <f t="shared" si="3"/>
        <v>#DIV/0!</v>
      </c>
      <c r="T14" s="15" t="e">
        <f t="shared" si="4"/>
        <v>#DIV/0!</v>
      </c>
      <c r="U14" s="8" t="s">
        <v>100</v>
      </c>
    </row>
    <row r="15" spans="2:21" ht="38.25" thickBot="1">
      <c r="B15" s="81" t="s">
        <v>54</v>
      </c>
      <c r="C15" s="8" t="s">
        <v>76</v>
      </c>
      <c r="D15" s="82">
        <v>16480</v>
      </c>
      <c r="E15" s="87">
        <v>16498</v>
      </c>
      <c r="F15" s="14">
        <f t="shared" si="0"/>
        <v>100.10922330097087</v>
      </c>
      <c r="G15" s="8">
        <v>10</v>
      </c>
      <c r="H15" s="6" t="s">
        <v>88</v>
      </c>
      <c r="I15" s="6" t="s">
        <v>88</v>
      </c>
      <c r="J15" s="6" t="s">
        <v>88</v>
      </c>
      <c r="K15" s="23" t="s">
        <v>88</v>
      </c>
      <c r="L15" s="6" t="s">
        <v>88</v>
      </c>
      <c r="M15" s="8" t="s">
        <v>57</v>
      </c>
      <c r="N15" s="8" t="s">
        <v>88</v>
      </c>
      <c r="O15" s="81" t="s">
        <v>58</v>
      </c>
      <c r="P15" s="88">
        <v>9278946.9000000004</v>
      </c>
      <c r="Q15" s="85">
        <f t="shared" si="2"/>
        <v>9278946.9000000004</v>
      </c>
      <c r="R15" s="85">
        <f t="shared" si="2"/>
        <v>9278946.9000000004</v>
      </c>
      <c r="S15" s="15">
        <f t="shared" si="3"/>
        <v>1</v>
      </c>
      <c r="T15" s="15">
        <f t="shared" si="4"/>
        <v>1</v>
      </c>
      <c r="U15" s="8" t="s">
        <v>100</v>
      </c>
    </row>
    <row r="16" spans="2:21" ht="72.75" customHeight="1" thickBot="1">
      <c r="B16" s="81" t="s">
        <v>41</v>
      </c>
      <c r="C16" s="8" t="s">
        <v>69</v>
      </c>
      <c r="D16" s="82">
        <v>35</v>
      </c>
      <c r="E16" s="83">
        <v>38</v>
      </c>
      <c r="F16" s="14">
        <f t="shared" si="0"/>
        <v>108.57142857142857</v>
      </c>
      <c r="G16" s="8">
        <v>10</v>
      </c>
      <c r="H16" s="8" t="s">
        <v>77</v>
      </c>
      <c r="I16" s="82">
        <v>816</v>
      </c>
      <c r="J16" s="83">
        <v>874</v>
      </c>
      <c r="K16" s="14">
        <f t="shared" si="1"/>
        <v>107.1078431372549</v>
      </c>
      <c r="L16" s="8">
        <v>10</v>
      </c>
      <c r="M16" s="8" t="s">
        <v>57</v>
      </c>
      <c r="N16" s="8" t="s">
        <v>57</v>
      </c>
      <c r="O16" s="81" t="s">
        <v>58</v>
      </c>
      <c r="P16" s="85">
        <v>6962960.5300000003</v>
      </c>
      <c r="Q16" s="85">
        <f t="shared" si="2"/>
        <v>6962960.5300000003</v>
      </c>
      <c r="R16" s="85">
        <f t="shared" si="2"/>
        <v>6962960.5300000003</v>
      </c>
      <c r="S16" s="15">
        <f t="shared" si="3"/>
        <v>1</v>
      </c>
      <c r="T16" s="15">
        <f t="shared" si="4"/>
        <v>1</v>
      </c>
      <c r="U16" s="8" t="s">
        <v>100</v>
      </c>
    </row>
    <row r="17" spans="2:21">
      <c r="P17" s="80">
        <f>P16+P15+P13+P12+P11+P10</f>
        <v>55144712.443000004</v>
      </c>
      <c r="Q17" s="80">
        <f>Q16+Q15+Q13+Q12+Q11+Q10</f>
        <v>55144712.443000004</v>
      </c>
      <c r="R17" s="80">
        <f>R16+R15+R13+R12+R11+R10</f>
        <v>55049881.112999998</v>
      </c>
      <c r="S17" s="66"/>
    </row>
    <row r="18" spans="2:21">
      <c r="P18" s="69"/>
      <c r="Q18" s="69"/>
      <c r="R18" s="69"/>
      <c r="S18" s="66"/>
    </row>
    <row r="19" spans="2:21">
      <c r="P19" s="69"/>
      <c r="Q19" s="69"/>
      <c r="R19" s="69"/>
      <c r="S19" s="66"/>
    </row>
    <row r="20" spans="2:21">
      <c r="P20" s="69"/>
      <c r="Q20" s="69"/>
      <c r="R20" s="69"/>
      <c r="S20" s="66"/>
    </row>
    <row r="21" spans="2:21" ht="67.150000000000006" customHeight="1">
      <c r="M21" s="157" t="s">
        <v>101</v>
      </c>
      <c r="N21" s="157"/>
      <c r="O21" s="157"/>
      <c r="P21" s="157"/>
      <c r="Q21" s="158"/>
      <c r="R21" s="96"/>
      <c r="S21" s="97"/>
    </row>
    <row r="22" spans="2:21" ht="23.25">
      <c r="B22" s="27" t="s">
        <v>97</v>
      </c>
      <c r="C22" s="28"/>
      <c r="D22" s="29"/>
      <c r="E22" s="102" t="s">
        <v>98</v>
      </c>
      <c r="F22" s="102"/>
      <c r="G22" s="1"/>
      <c r="H22" s="1"/>
      <c r="I22" s="1"/>
      <c r="J22" s="1"/>
      <c r="K22" s="1"/>
      <c r="L22" s="1"/>
      <c r="M22" s="95"/>
      <c r="N22" s="95"/>
      <c r="O22" s="95"/>
      <c r="P22" s="94"/>
      <c r="Q22" s="94"/>
      <c r="R22" s="94"/>
      <c r="S22" s="65"/>
      <c r="T22" s="1"/>
      <c r="U22" s="1"/>
    </row>
    <row r="23" spans="2:21" ht="23.25">
      <c r="B23" s="30"/>
      <c r="C23" s="31" t="s">
        <v>87</v>
      </c>
      <c r="D23" s="29"/>
      <c r="E23" s="103" t="s">
        <v>86</v>
      </c>
      <c r="F23" s="103"/>
      <c r="P23" s="69"/>
      <c r="Q23" s="69"/>
      <c r="R23" s="69"/>
      <c r="S23" s="66"/>
    </row>
    <row r="24" spans="2:21" ht="23.25">
      <c r="B24" s="30"/>
      <c r="C24" s="31"/>
      <c r="D24" s="29"/>
      <c r="E24" s="33"/>
      <c r="F24" s="33"/>
      <c r="P24" s="69"/>
      <c r="Q24" s="69"/>
      <c r="R24" s="69"/>
      <c r="S24" s="66"/>
    </row>
    <row r="25" spans="2:21" ht="23.25">
      <c r="B25" s="30"/>
      <c r="C25" s="31"/>
      <c r="D25" s="29"/>
      <c r="E25" s="33"/>
      <c r="F25" s="33"/>
    </row>
    <row r="26" spans="2:21" ht="23.25">
      <c r="B26" s="30"/>
      <c r="C26" s="30"/>
      <c r="D26" s="30"/>
      <c r="E26" s="29"/>
      <c r="F26" s="29"/>
    </row>
    <row r="27" spans="2:21" ht="23.25">
      <c r="B27" s="30"/>
      <c r="C27" s="30"/>
      <c r="D27" s="30"/>
      <c r="E27" s="29"/>
      <c r="F27" s="29"/>
    </row>
    <row r="28" spans="2:21" ht="23.25">
      <c r="B28" s="30" t="s">
        <v>85</v>
      </c>
      <c r="C28" s="32"/>
      <c r="D28" s="29"/>
      <c r="E28" s="104"/>
      <c r="F28" s="104"/>
    </row>
    <row r="29" spans="2:21" ht="23.25">
      <c r="B29" s="30"/>
      <c r="C29" s="31" t="s">
        <v>87</v>
      </c>
      <c r="D29" s="29"/>
      <c r="E29" s="103" t="s">
        <v>86</v>
      </c>
      <c r="F29" s="103"/>
    </row>
    <row r="31" spans="2:21">
      <c r="B31" s="1"/>
    </row>
  </sheetData>
  <mergeCells count="48">
    <mergeCell ref="B1:U1"/>
    <mergeCell ref="B2:U2"/>
    <mergeCell ref="U4:U7"/>
    <mergeCell ref="C5:C7"/>
    <mergeCell ref="D5:G5"/>
    <mergeCell ref="H5:H7"/>
    <mergeCell ref="I5:L5"/>
    <mergeCell ref="R5:R7"/>
    <mergeCell ref="S5:T5"/>
    <mergeCell ref="D6:D7"/>
    <mergeCell ref="E6:F6"/>
    <mergeCell ref="G6:G7"/>
    <mergeCell ref="B4:B7"/>
    <mergeCell ref="C4:G4"/>
    <mergeCell ref="H4:L4"/>
    <mergeCell ref="T6:T7"/>
    <mergeCell ref="B8:B9"/>
    <mergeCell ref="C8:C9"/>
    <mergeCell ref="D8:D9"/>
    <mergeCell ref="E8:E9"/>
    <mergeCell ref="G8:G9"/>
    <mergeCell ref="U8:U9"/>
    <mergeCell ref="H8:H9"/>
    <mergeCell ref="I8:I9"/>
    <mergeCell ref="J8:J9"/>
    <mergeCell ref="L8:L9"/>
    <mergeCell ref="M8:M9"/>
    <mergeCell ref="N8:N9"/>
    <mergeCell ref="O8:O9"/>
    <mergeCell ref="P8:P9"/>
    <mergeCell ref="Q8:Q9"/>
    <mergeCell ref="R8:R9"/>
    <mergeCell ref="T8:T9"/>
    <mergeCell ref="E28:F28"/>
    <mergeCell ref="E29:F29"/>
    <mergeCell ref="S6:S7"/>
    <mergeCell ref="M4:M7"/>
    <mergeCell ref="N4:N7"/>
    <mergeCell ref="I6:I7"/>
    <mergeCell ref="J6:K6"/>
    <mergeCell ref="L6:L7"/>
    <mergeCell ref="R4:T4"/>
    <mergeCell ref="O4:O7"/>
    <mergeCell ref="P4:P7"/>
    <mergeCell ref="Q4:Q7"/>
    <mergeCell ref="E23:F23"/>
    <mergeCell ref="E22:F22"/>
    <mergeCell ref="M21:P21"/>
  </mergeCells>
  <pageMargins left="0.70866141732283472" right="0.70866141732283472" top="0.74803149606299213" bottom="0.74803149606299213" header="0.31496062992125984" footer="0.31496062992125984"/>
  <pageSetup paperSize="9" scale="3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U23"/>
  <sheetViews>
    <sheetView tabSelected="1" view="pageBreakPreview" topLeftCell="D4" zoomScale="60" zoomScaleNormal="75" workbookViewId="0">
      <selection activeCell="P9" sqref="P9:P12"/>
    </sheetView>
  </sheetViews>
  <sheetFormatPr defaultRowHeight="1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17.8554687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9" customWidth="1"/>
    <col min="19" max="19" width="18.28515625" customWidth="1"/>
    <col min="20" max="20" width="16.85546875" customWidth="1"/>
    <col min="21" max="21" width="17.7109375" customWidth="1"/>
  </cols>
  <sheetData>
    <row r="1" spans="2:21" ht="132.75" customHeight="1">
      <c r="B1" s="123" t="s">
        <v>99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2:21" ht="72.75" customHeight="1" thickBot="1">
      <c r="B2" s="155" t="s">
        <v>78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</row>
    <row r="3" spans="2:21" ht="52.5" customHeight="1" thickBot="1">
      <c r="B3" s="105" t="s">
        <v>0</v>
      </c>
      <c r="C3" s="109" t="s">
        <v>1</v>
      </c>
      <c r="D3" s="114"/>
      <c r="E3" s="114"/>
      <c r="F3" s="114"/>
      <c r="G3" s="110"/>
      <c r="H3" s="109" t="s">
        <v>2</v>
      </c>
      <c r="I3" s="114"/>
      <c r="J3" s="114"/>
      <c r="K3" s="114"/>
      <c r="L3" s="110"/>
      <c r="M3" s="107" t="s">
        <v>3</v>
      </c>
      <c r="N3" s="107" t="s">
        <v>4</v>
      </c>
      <c r="O3" s="107" t="s">
        <v>5</v>
      </c>
      <c r="P3" s="107" t="s">
        <v>6</v>
      </c>
      <c r="Q3" s="107" t="s">
        <v>7</v>
      </c>
      <c r="R3" s="109" t="s">
        <v>8</v>
      </c>
      <c r="S3" s="114"/>
      <c r="T3" s="110"/>
      <c r="U3" s="105" t="s">
        <v>9</v>
      </c>
    </row>
    <row r="4" spans="2:21" ht="19.5" thickBot="1">
      <c r="B4" s="113"/>
      <c r="C4" s="105" t="s">
        <v>10</v>
      </c>
      <c r="D4" s="109" t="s">
        <v>11</v>
      </c>
      <c r="E4" s="114"/>
      <c r="F4" s="114"/>
      <c r="G4" s="110"/>
      <c r="H4" s="118" t="s">
        <v>12</v>
      </c>
      <c r="I4" s="109" t="s">
        <v>11</v>
      </c>
      <c r="J4" s="114"/>
      <c r="K4" s="114"/>
      <c r="L4" s="110"/>
      <c r="M4" s="117"/>
      <c r="N4" s="117"/>
      <c r="O4" s="117"/>
      <c r="P4" s="117"/>
      <c r="Q4" s="117"/>
      <c r="R4" s="105" t="s">
        <v>13</v>
      </c>
      <c r="S4" s="109" t="s">
        <v>14</v>
      </c>
      <c r="T4" s="110"/>
      <c r="U4" s="113"/>
    </row>
    <row r="5" spans="2:21" ht="53.25" customHeight="1" thickBot="1">
      <c r="B5" s="113"/>
      <c r="C5" s="113"/>
      <c r="D5" s="115" t="s">
        <v>15</v>
      </c>
      <c r="E5" s="109" t="s">
        <v>16</v>
      </c>
      <c r="F5" s="110"/>
      <c r="G5" s="107" t="s">
        <v>17</v>
      </c>
      <c r="H5" s="119"/>
      <c r="I5" s="107" t="s">
        <v>15</v>
      </c>
      <c r="J5" s="109" t="s">
        <v>16</v>
      </c>
      <c r="K5" s="110"/>
      <c r="L5" s="111" t="s">
        <v>17</v>
      </c>
      <c r="M5" s="117"/>
      <c r="N5" s="117"/>
      <c r="O5" s="117"/>
      <c r="P5" s="117"/>
      <c r="Q5" s="117"/>
      <c r="R5" s="113"/>
      <c r="S5" s="107" t="s">
        <v>18</v>
      </c>
      <c r="T5" s="107" t="s">
        <v>19</v>
      </c>
      <c r="U5" s="113"/>
    </row>
    <row r="6" spans="2:21" ht="201" thickBot="1">
      <c r="B6" s="106"/>
      <c r="C6" s="106"/>
      <c r="D6" s="116"/>
      <c r="E6" s="2" t="s">
        <v>20</v>
      </c>
      <c r="F6" s="3" t="s">
        <v>21</v>
      </c>
      <c r="G6" s="108"/>
      <c r="H6" s="120"/>
      <c r="I6" s="108"/>
      <c r="J6" s="4" t="s">
        <v>20</v>
      </c>
      <c r="K6" s="4" t="s">
        <v>21</v>
      </c>
      <c r="L6" s="112"/>
      <c r="M6" s="108"/>
      <c r="N6" s="108"/>
      <c r="O6" s="108"/>
      <c r="P6" s="108"/>
      <c r="Q6" s="108"/>
      <c r="R6" s="106"/>
      <c r="S6" s="108"/>
      <c r="T6" s="108"/>
      <c r="U6" s="106"/>
    </row>
    <row r="7" spans="2:21" ht="18.75">
      <c r="B7" s="105">
        <v>1</v>
      </c>
      <c r="C7" s="105">
        <v>2</v>
      </c>
      <c r="D7" s="105">
        <v>3</v>
      </c>
      <c r="E7" s="105">
        <v>4</v>
      </c>
      <c r="F7" s="5">
        <v>5</v>
      </c>
      <c r="G7" s="105">
        <v>6</v>
      </c>
      <c r="H7" s="105">
        <v>7</v>
      </c>
      <c r="I7" s="105">
        <v>8</v>
      </c>
      <c r="J7" s="105">
        <v>9</v>
      </c>
      <c r="K7" s="5">
        <v>10</v>
      </c>
      <c r="L7" s="105">
        <v>11</v>
      </c>
      <c r="M7" s="105">
        <v>12</v>
      </c>
      <c r="N7" s="105">
        <v>13</v>
      </c>
      <c r="O7" s="105">
        <v>14</v>
      </c>
      <c r="P7" s="105">
        <v>15</v>
      </c>
      <c r="Q7" s="105">
        <v>16</v>
      </c>
      <c r="R7" s="105">
        <v>17</v>
      </c>
      <c r="S7" s="5">
        <v>18</v>
      </c>
      <c r="T7" s="105">
        <v>19</v>
      </c>
      <c r="U7" s="105">
        <v>20</v>
      </c>
    </row>
    <row r="8" spans="2:21" ht="38.25" thickBot="1">
      <c r="B8" s="106"/>
      <c r="C8" s="106"/>
      <c r="D8" s="106"/>
      <c r="E8" s="106"/>
      <c r="F8" s="6" t="s">
        <v>22</v>
      </c>
      <c r="G8" s="106"/>
      <c r="H8" s="106"/>
      <c r="I8" s="106"/>
      <c r="J8" s="106"/>
      <c r="K8" s="6" t="s">
        <v>23</v>
      </c>
      <c r="L8" s="106"/>
      <c r="M8" s="106"/>
      <c r="N8" s="106"/>
      <c r="O8" s="106"/>
      <c r="P8" s="106"/>
      <c r="Q8" s="106"/>
      <c r="R8" s="106"/>
      <c r="S8" s="6" t="s">
        <v>24</v>
      </c>
      <c r="T8" s="106"/>
      <c r="U8" s="106"/>
    </row>
    <row r="9" spans="2:21" ht="57" thickBot="1">
      <c r="B9" s="26" t="s">
        <v>47</v>
      </c>
      <c r="C9" s="8" t="s">
        <v>93</v>
      </c>
      <c r="D9" s="22">
        <v>290</v>
      </c>
      <c r="E9" s="10">
        <v>290</v>
      </c>
      <c r="F9" s="23">
        <f t="shared" ref="F9:F12" si="0">E9/D9*100</f>
        <v>100</v>
      </c>
      <c r="G9" s="6">
        <v>10</v>
      </c>
      <c r="H9" s="8" t="s">
        <v>79</v>
      </c>
      <c r="I9" s="9">
        <v>0.3</v>
      </c>
      <c r="J9" s="10">
        <v>0.3</v>
      </c>
      <c r="K9" s="23">
        <f t="shared" ref="K9:K12" si="1">J9/I9*100</f>
        <v>100</v>
      </c>
      <c r="L9" s="8">
        <v>10</v>
      </c>
      <c r="M9" s="8" t="s">
        <v>57</v>
      </c>
      <c r="N9" s="8" t="s">
        <v>57</v>
      </c>
      <c r="O9" s="26" t="s">
        <v>58</v>
      </c>
      <c r="P9" s="72">
        <v>27821363.859999999</v>
      </c>
      <c r="Q9" s="73">
        <v>27821363.859999999</v>
      </c>
      <c r="R9" s="73">
        <v>27821363.859999999</v>
      </c>
      <c r="S9" s="70">
        <f>R9/P9*100%</f>
        <v>1</v>
      </c>
      <c r="T9" s="70">
        <f t="shared" ref="T9:T12" si="2">R9/Q9</f>
        <v>1</v>
      </c>
      <c r="U9" s="8" t="s">
        <v>100</v>
      </c>
    </row>
    <row r="10" spans="2:21" ht="19.5" thickBot="1">
      <c r="B10" s="26" t="s">
        <v>30</v>
      </c>
      <c r="C10" s="8" t="s">
        <v>33</v>
      </c>
      <c r="D10" s="6">
        <v>212</v>
      </c>
      <c r="E10" s="6">
        <v>212</v>
      </c>
      <c r="F10" s="23">
        <f t="shared" si="0"/>
        <v>100</v>
      </c>
      <c r="G10" s="6">
        <v>10</v>
      </c>
      <c r="H10" s="8"/>
      <c r="I10" s="6">
        <v>0</v>
      </c>
      <c r="J10" s="6">
        <v>0</v>
      </c>
      <c r="K10" s="23" t="e">
        <f t="shared" si="1"/>
        <v>#DIV/0!</v>
      </c>
      <c r="L10" s="8">
        <v>10</v>
      </c>
      <c r="M10" s="8"/>
      <c r="N10" s="8"/>
      <c r="O10" s="26"/>
      <c r="P10" s="74">
        <v>786046.32</v>
      </c>
      <c r="Q10" s="73">
        <v>786046.32</v>
      </c>
      <c r="R10" s="73">
        <v>786046.32</v>
      </c>
      <c r="S10" s="70">
        <f>R10/P10*100%</f>
        <v>1</v>
      </c>
      <c r="T10" s="70">
        <f t="shared" si="2"/>
        <v>1</v>
      </c>
      <c r="U10" s="8" t="s">
        <v>100</v>
      </c>
    </row>
    <row r="11" spans="2:21" ht="38.25" thickBot="1">
      <c r="B11" s="26" t="s">
        <v>55</v>
      </c>
      <c r="C11" s="8" t="s">
        <v>81</v>
      </c>
      <c r="D11" s="9">
        <v>76000</v>
      </c>
      <c r="E11" s="10">
        <v>80555</v>
      </c>
      <c r="F11" s="23">
        <f t="shared" si="0"/>
        <v>105.99342105263159</v>
      </c>
      <c r="G11" s="6">
        <v>10</v>
      </c>
      <c r="H11" s="8" t="s">
        <v>80</v>
      </c>
      <c r="I11" s="22">
        <v>8</v>
      </c>
      <c r="J11" s="24">
        <v>9</v>
      </c>
      <c r="K11" s="23">
        <f t="shared" si="1"/>
        <v>112.5</v>
      </c>
      <c r="L11" s="8">
        <v>10</v>
      </c>
      <c r="M11" s="8" t="s">
        <v>57</v>
      </c>
      <c r="N11" s="8" t="s">
        <v>57</v>
      </c>
      <c r="O11" s="26" t="s">
        <v>58</v>
      </c>
      <c r="P11" s="72">
        <v>5435590</v>
      </c>
      <c r="Q11" s="73">
        <v>5435590</v>
      </c>
      <c r="R11" s="73">
        <v>5435590</v>
      </c>
      <c r="S11" s="70">
        <f t="shared" ref="S11:S12" si="3">R11/P11*100%</f>
        <v>1</v>
      </c>
      <c r="T11" s="70">
        <f t="shared" si="2"/>
        <v>1</v>
      </c>
      <c r="U11" s="8" t="s">
        <v>100</v>
      </c>
    </row>
    <row r="12" spans="2:21" ht="75.75" thickBot="1">
      <c r="B12" s="26" t="s">
        <v>41</v>
      </c>
      <c r="C12" s="8" t="s">
        <v>69</v>
      </c>
      <c r="D12" s="9">
        <v>21</v>
      </c>
      <c r="E12" s="10">
        <v>21</v>
      </c>
      <c r="F12" s="23">
        <f t="shared" si="0"/>
        <v>100</v>
      </c>
      <c r="G12" s="6">
        <v>10</v>
      </c>
      <c r="H12" s="8" t="s">
        <v>77</v>
      </c>
      <c r="I12" s="9">
        <v>365</v>
      </c>
      <c r="J12" s="10">
        <v>365</v>
      </c>
      <c r="K12" s="23">
        <f t="shared" si="1"/>
        <v>100</v>
      </c>
      <c r="L12" s="8">
        <v>10</v>
      </c>
      <c r="M12" s="8" t="s">
        <v>57</v>
      </c>
      <c r="N12" s="8" t="s">
        <v>57</v>
      </c>
      <c r="O12" s="26" t="s">
        <v>58</v>
      </c>
      <c r="P12" s="72">
        <v>28036056.050000001</v>
      </c>
      <c r="Q12" s="73">
        <v>28036056.050000001</v>
      </c>
      <c r="R12" s="73">
        <v>28036056.050000001</v>
      </c>
      <c r="S12" s="70">
        <f t="shared" si="3"/>
        <v>1</v>
      </c>
      <c r="T12" s="70">
        <f t="shared" si="2"/>
        <v>1</v>
      </c>
      <c r="U12" s="8" t="s">
        <v>100</v>
      </c>
    </row>
    <row r="13" spans="2:21" ht="18.7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92"/>
    </row>
    <row r="14" spans="2:2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93"/>
    </row>
    <row r="15" spans="2:2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2:21" ht="23.25">
      <c r="B16" s="27" t="s">
        <v>97</v>
      </c>
      <c r="C16" s="28"/>
      <c r="D16" s="29"/>
      <c r="E16" s="102" t="s">
        <v>98</v>
      </c>
      <c r="F16" s="10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2:6" ht="23.25">
      <c r="B17" s="30"/>
      <c r="C17" s="31" t="s">
        <v>87</v>
      </c>
      <c r="D17" s="29"/>
      <c r="E17" s="103" t="s">
        <v>86</v>
      </c>
      <c r="F17" s="103"/>
    </row>
    <row r="18" spans="2:6" ht="23.25">
      <c r="B18" s="30"/>
      <c r="C18" s="31"/>
      <c r="D18" s="29"/>
      <c r="E18" s="33"/>
      <c r="F18" s="33"/>
    </row>
    <row r="19" spans="2:6" ht="23.25">
      <c r="B19" s="30"/>
      <c r="C19" s="31"/>
      <c r="D19" s="29"/>
      <c r="E19" s="33"/>
      <c r="F19" s="33"/>
    </row>
    <row r="20" spans="2:6" ht="23.25">
      <c r="B20" s="30"/>
      <c r="C20" s="30"/>
      <c r="D20" s="30"/>
      <c r="E20" s="29"/>
      <c r="F20" s="29"/>
    </row>
    <row r="21" spans="2:6" ht="23.25">
      <c r="B21" s="30"/>
      <c r="C21" s="30"/>
      <c r="D21" s="30"/>
      <c r="E21" s="29"/>
      <c r="F21" s="29"/>
    </row>
    <row r="22" spans="2:6" ht="23.25">
      <c r="B22" s="30" t="s">
        <v>85</v>
      </c>
      <c r="C22" s="32"/>
      <c r="D22" s="29"/>
      <c r="E22" s="104" t="s">
        <v>92</v>
      </c>
      <c r="F22" s="104"/>
    </row>
    <row r="23" spans="2:6" ht="23.25">
      <c r="B23" s="1"/>
      <c r="C23" s="31" t="s">
        <v>87</v>
      </c>
      <c r="D23" s="29"/>
      <c r="E23" s="103" t="s">
        <v>86</v>
      </c>
      <c r="F23" s="103"/>
    </row>
  </sheetData>
  <mergeCells count="47">
    <mergeCell ref="B3:B6"/>
    <mergeCell ref="C3:G3"/>
    <mergeCell ref="H3:L3"/>
    <mergeCell ref="M3:M6"/>
    <mergeCell ref="N3:N6"/>
    <mergeCell ref="I4:L4"/>
    <mergeCell ref="R4:R6"/>
    <mergeCell ref="S4:T4"/>
    <mergeCell ref="D5:D6"/>
    <mergeCell ref="E5:F5"/>
    <mergeCell ref="G5:G6"/>
    <mergeCell ref="O3:O6"/>
    <mergeCell ref="P3:P6"/>
    <mergeCell ref="Q3:Q6"/>
    <mergeCell ref="R3:T3"/>
    <mergeCell ref="B1:U1"/>
    <mergeCell ref="O7:O8"/>
    <mergeCell ref="P7:P8"/>
    <mergeCell ref="Q7:Q8"/>
    <mergeCell ref="R7:R8"/>
    <mergeCell ref="T7:T8"/>
    <mergeCell ref="U7:U8"/>
    <mergeCell ref="H7:H8"/>
    <mergeCell ref="I7:I8"/>
    <mergeCell ref="J7:J8"/>
    <mergeCell ref="L7:L8"/>
    <mergeCell ref="M7:M8"/>
    <mergeCell ref="N7:N8"/>
    <mergeCell ref="I5:I6"/>
    <mergeCell ref="J5:K5"/>
    <mergeCell ref="L5:L6"/>
    <mergeCell ref="B2:U2"/>
    <mergeCell ref="E16:F16"/>
    <mergeCell ref="E17:F17"/>
    <mergeCell ref="E22:F22"/>
    <mergeCell ref="E23:F23"/>
    <mergeCell ref="S5:S6"/>
    <mergeCell ref="T5:T6"/>
    <mergeCell ref="B7:B8"/>
    <mergeCell ref="C7:C8"/>
    <mergeCell ref="D7:D8"/>
    <mergeCell ref="E7:E8"/>
    <mergeCell ref="G7:G8"/>
    <mergeCell ref="U3:U6"/>
    <mergeCell ref="C4:C6"/>
    <mergeCell ref="D4:G4"/>
    <mergeCell ref="H4:H6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ДХШ</vt:lpstr>
      <vt:lpstr>ДШИ</vt:lpstr>
      <vt:lpstr>Луч</vt:lpstr>
      <vt:lpstr>музей</vt:lpstr>
      <vt:lpstr>парк</vt:lpstr>
      <vt:lpstr>ВЦБС</vt:lpstr>
      <vt:lpstr>ДК</vt:lpstr>
      <vt:lpstr>ВЦБС!Заголовки_для_печати</vt:lpstr>
      <vt:lpstr>ДХШ!Заголовки_для_печати</vt:lpstr>
      <vt:lpstr>ДШИ!Заголовки_для_печати</vt:lpstr>
      <vt:lpstr>Луч!Заголовки_для_печати</vt:lpstr>
      <vt:lpstr>музей!Заголовки_для_печати</vt:lpstr>
      <vt:lpstr>парк!Заголовки_для_печати</vt:lpstr>
      <vt:lpstr>ДХШ!Область_печати</vt:lpstr>
      <vt:lpstr>ДШИ!Область_печати</vt:lpstr>
      <vt:lpstr>Луч!Область_печати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2025-01-21T07:11:19Z</dcterms:modified>
</cp:coreProperties>
</file>