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G14" i="2" l="1"/>
  <c r="F14" i="2"/>
  <c r="F24" i="2"/>
  <c r="E24" i="2"/>
  <c r="E14" i="2"/>
  <c r="F39" i="2"/>
  <c r="E39" i="2"/>
  <c r="G38" i="2"/>
  <c r="F38" i="2"/>
  <c r="E38" i="2"/>
  <c r="F26" i="2"/>
  <c r="E26" i="2"/>
  <c r="F20" i="2"/>
  <c r="E20" i="2"/>
  <c r="F18" i="2"/>
  <c r="E18" i="2"/>
  <c r="A39" i="2" l="1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<sst xmlns="http://schemas.openxmlformats.org/spreadsheetml/2006/main" count="94" uniqueCount="64">
  <si>
    <t>Код целевой статьи</t>
  </si>
  <si>
    <t>Наименование главного распорядителя бюджетных средств, целевой статьи</t>
  </si>
  <si>
    <t>Размер субсидий,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</si>
  <si>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</si>
  <si>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</si>
  <si>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</si>
  <si>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</si>
  <si>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</si>
  <si>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</si>
  <si>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</si>
  <si>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</si>
  <si>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</si>
  <si>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01И0343100</t>
  </si>
  <si>
    <t>Внедрение механизмов инициативного бюджетирования на территории Свердловской области</t>
  </si>
  <si>
    <t>0520545400</t>
  </si>
  <si>
    <t>Осуществление мероприятий по организации питания в муниципальных общеобразовательных организациях</t>
  </si>
  <si>
    <t>0530948700</t>
  </si>
  <si>
    <t>Организация военно-патриотического воспитания и допризывной подготовки молодых граждан</t>
  </si>
  <si>
    <t>05401L5190</t>
  </si>
  <si>
    <t>Модернизация библиотек в части комплектования книжных фондов на условиях софинансирования из федерального бюджета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</si>
  <si>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</si>
  <si>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</si>
  <si>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054A255197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</si>
  <si>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</si>
  <si>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0550145600</t>
  </si>
  <si>
    <t>Организация отдыха детей в каникулярное время</t>
  </si>
  <si>
    <t>0550245600</t>
  </si>
  <si>
    <t>0550545800</t>
  </si>
  <si>
    <t>Создание безопасных условий пребывания в муниципальных организациях отдыха детей и их оздоровления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</si>
  <si>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</si>
  <si>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</si>
  <si>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056P548Г00</t>
  </si>
  <si>
    <t>Реализация мероприятий по поэтапному внедрению Всероссийского физкультурно-спортивного комплекса Готов к труду и обороне (ГТО)</t>
  </si>
  <si>
    <t>056P550810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</si>
  <si>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</si>
  <si>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0570448900</t>
  </si>
  <si>
    <t>Развитие сети муниципальных учреждений по работе с молодежью и патриотическому воспитанию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</si>
  <si>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</si>
  <si>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</si>
  <si>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0571148П00</t>
  </si>
  <si>
    <t>0571648600</t>
  </si>
  <si>
    <t>Создание и обеспечение деятельности молодежных "коворкинг-центров"</t>
  </si>
  <si>
    <t>0611445Г00</t>
  </si>
  <si>
    <t>Организация строительства и обеспечение ввода в эксплуатацию зданий муниципальных образовательных организаций</t>
  </si>
  <si>
    <t>0611545Г00</t>
  </si>
  <si>
    <t>0612044100</t>
  </si>
  <si>
    <t>Строительство и реконструкция автомобильных дорог общего пользования местного значения</t>
  </si>
  <si>
    <t>0613045Г00</t>
  </si>
  <si>
    <t>0613845Г00</t>
  </si>
  <si>
    <t>062F367483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</si>
  <si>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</si>
  <si>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062F367484</t>
  </si>
  <si>
    <t>Переселение граждан из аварийного жилищного фонда</t>
  </si>
  <si>
    <t>07501L4970</t>
  </si>
  <si>
    <t>Предоставление социальных выплат молодым семьям на приобретение (строительство) жилья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</si>
  <si>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</si>
  <si>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</si>
  <si>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Распределение субсидий,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</si>
  <si>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</si>
  <si>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</si>
  <si>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</si>
  <si>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5 к Решению Думы городского округа
Верхняя Пышма от 26 июня 2025 года №</t>
  </si>
  <si>
    <t>План на 2024 год, тысяч рублей</t>
  </si>
  <si>
    <t>Отчет за 2024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</si>
</sst>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0"/>
    <numFmt numFmtId="166" formatCode="#0.0"/>
    <numFmt numFmtId="169" formatCode="#,##0.000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</cellStyleXfs>
  <cellXfs count="40">
    <xf numFmtId="0" fontId="0" fillId="0" borderId="0" xfId="0"/>
    <xf numFmtId="0" fontId="0" fillId="0" borderId="0" xfId="0" applyProtection="1">
      <protection locked="0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7" fillId="0" borderId="23" xfId="18" applyNumberFormat="1" applyFont="1" applyBorder="1" applyProtection="1">
      <alignment horizontal="center" vertical="top" shrinkToFit="1"/>
    </xf>
    <xf numFmtId="0" fontId="7" fillId="0" borderId="23" xfId="19" applyNumberFormat="1" applyFont="1" applyBorder="1" applyProtection="1">
      <alignment horizontal="left" vertical="top" wrapText="1"/>
    </xf>
    <xf numFmtId="49" fontId="9" fillId="0" borderId="24" xfId="9" applyFont="1" applyFill="1" applyBorder="1" applyProtection="1">
      <alignment horizontal="center" vertical="center" wrapText="1"/>
    </xf>
    <xf numFmtId="49" fontId="9" fillId="0" borderId="25" xfId="10" applyFont="1" applyFill="1" applyBorder="1" applyProtection="1">
      <alignment horizontal="center" vertical="center" wrapText="1"/>
    </xf>
    <xf numFmtId="49" fontId="9" fillId="0" borderId="26" xfId="11" applyFont="1" applyFill="1" applyBorder="1" applyProtection="1">
      <alignment horizontal="center" vertical="center" wrapText="1"/>
    </xf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0" fontId="7" fillId="0" borderId="27" xfId="17" applyNumberFormat="1" applyFont="1" applyBorder="1" applyProtection="1">
      <alignment horizontal="center" vertical="top" shrinkToFit="1"/>
    </xf>
    <xf numFmtId="0" fontId="7" fillId="0" borderId="29" xfId="17" applyNumberFormat="1" applyFont="1" applyBorder="1" applyProtection="1">
      <alignment horizontal="center" vertical="top" shrinkToFit="1"/>
    </xf>
    <xf numFmtId="49" fontId="7" fillId="0" borderId="30" xfId="18" applyNumberFormat="1" applyFont="1" applyBorder="1" applyProtection="1">
      <alignment horizontal="center" vertical="top" shrinkToFit="1"/>
    </xf>
    <xf numFmtId="0" fontId="7" fillId="0" borderId="30" xfId="19" applyNumberFormat="1" applyFont="1" applyBorder="1" applyProtection="1">
      <alignment horizontal="left" vertical="top" wrapText="1"/>
    </xf>
    <xf numFmtId="166" fontId="9" fillId="2" borderId="19" xfId="16" applyNumberFormat="1" applyFont="1" applyBorder="1" applyProtection="1">
      <alignment horizontal="right" vertical="top" shrinkToFit="1"/>
    </xf>
    <xf numFmtId="166" fontId="7" fillId="0" borderId="28" xfId="21" applyNumberFormat="1" applyFont="1" applyBorder="1" applyProtection="1">
      <alignment horizontal="right" vertical="top" shrinkToFit="1"/>
    </xf>
    <xf numFmtId="166" fontId="7" fillId="0" borderId="31" xfId="21" applyNumberFormat="1" applyFont="1" applyBorder="1" applyProtection="1">
      <alignment horizontal="right" vertical="top" shrinkToFit="1"/>
    </xf>
    <xf numFmtId="0" fontId="7" fillId="0" borderId="1" xfId="32" applyNumberFormat="1" applyFont="1" applyProtection="1">
      <alignment horizontal="right" vertical="top" wrapText="1"/>
    </xf>
    <xf numFmtId="0" fontId="7" fillId="0" borderId="1" xfId="32" applyFont="1">
      <alignment horizontal="right" vertical="top" wrapText="1"/>
    </xf>
    <xf numFmtId="0" fontId="6" fillId="0" borderId="1" xfId="32" applyNumberFormat="1" applyProtection="1">
      <alignment horizontal="right" vertical="top" wrapText="1"/>
    </xf>
    <xf numFmtId="0" fontId="6" fillId="0" borderId="1" xfId="32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20" xfId="4" applyFont="1" applyFill="1" applyBorder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21" xfId="5" applyFont="1" applyFill="1" applyBorder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169" fontId="9" fillId="2" borderId="18" xfId="15" applyNumberFormat="1" applyFont="1" applyBorder="1" applyProtection="1">
      <alignment horizontal="right" vertical="top" shrinkToFit="1"/>
    </xf>
    <xf numFmtId="169" fontId="7" fillId="0" borderId="23" xfId="20" applyNumberFormat="1" applyFont="1" applyBorder="1" applyProtection="1">
      <alignment horizontal="right" vertical="top" shrinkToFit="1"/>
    </xf>
    <xf numFmtId="169" fontId="7" fillId="0" borderId="30" xfId="20" applyNumberFormat="1" applyFont="1" applyBorder="1" applyProtection="1">
      <alignment horizontal="right" vertical="top" shrinkToFit="1"/>
    </xf>
  </cellXfs>
  <cellStyles count="33">
    <cellStyle name="br" xfId="25"/>
    <cellStyle name="col" xfId="24"/>
    <cellStyle name="ex59" xfId="28"/>
    <cellStyle name="ex60" xfId="13"/>
    <cellStyle name="ex61" xfId="14"/>
    <cellStyle name="ex62" xfId="29"/>
    <cellStyle name="ex63" xfId="16"/>
    <cellStyle name="ex64" xfId="30"/>
    <cellStyle name="ex65" xfId="18"/>
    <cellStyle name="ex66" xfId="19"/>
    <cellStyle name="ex67" xfId="31"/>
    <cellStyle name="ex68" xfId="21"/>
    <cellStyle name="st58" xfId="3"/>
    <cellStyle name="st69" xfId="15"/>
    <cellStyle name="st70" xfId="20"/>
    <cellStyle name="st71" xfId="17"/>
    <cellStyle name="st72" xfId="12"/>
    <cellStyle name="st73" xfId="1"/>
    <cellStyle name="st79" xfId="32"/>
    <cellStyle name="style0" xfId="26"/>
    <cellStyle name="td" xfId="27"/>
    <cellStyle name="tr" xfId="23"/>
    <cellStyle name="xl_bot_header" xfId="10"/>
    <cellStyle name="xl_bot_left_header" xfId="9"/>
    <cellStyle name="xl_bot_right_header" xfId="11"/>
    <cellStyle name="xl_center_header" xfId="7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pane ySplit="13" topLeftCell="A14" activePane="bottomLeft" state="frozen"/>
      <selection pane="bottomLeft" sqref="A1:G1"/>
    </sheetView>
  </sheetViews>
  <sheetFormatPr defaultRowHeight="15" x14ac:dyDescent="0.25"/>
  <cols>
    <col min="1" max="1" width="5.7109375" style="1" customWidth="1"/>
    <col min="2" max="2" width="6.7109375" style="1" customWidth="1"/>
    <col min="3" max="3" width="11.85546875" style="1" customWidth="1"/>
    <col min="4" max="4" width="56.7109375" style="1" customWidth="1"/>
    <col min="5" max="6" width="16.28515625" style="1" customWidth="1"/>
    <col min="7" max="7" width="9.140625" style="1" customWidth="1"/>
    <col min="8" max="16384" width="9.140625" style="1"/>
  </cols>
  <sheetData>
    <row r="1" spans="1:7" ht="32.25" customHeight="1" x14ac:dyDescent="0.25">
      <c r="A1" s="20" t="s">
        <v>61</v>
      </c>
      <c r="B1" s="21"/>
      <c r="C1" s="21"/>
      <c r="D1" s="21"/>
      <c r="E1" s="21"/>
      <c r="F1" s="21"/>
      <c r="G1" s="21"/>
    </row>
    <row r="2" spans="1:7" ht="4.5" customHeight="1" x14ac:dyDescent="0.25">
      <c r="A2" s="22"/>
      <c r="B2" s="23"/>
      <c r="C2" s="23"/>
      <c r="D2" s="23"/>
      <c r="E2" s="23"/>
      <c r="F2" s="23"/>
      <c r="G2" s="23"/>
    </row>
    <row r="3" spans="1:7" ht="4.5" customHeight="1" x14ac:dyDescent="0.25">
      <c r="A3" s="22"/>
      <c r="B3" s="23"/>
      <c r="C3" s="23"/>
      <c r="D3" s="23"/>
      <c r="E3" s="23"/>
      <c r="F3" s="23"/>
      <c r="G3" s="23"/>
    </row>
    <row r="4" spans="1:7" ht="5.25" customHeight="1" x14ac:dyDescent="0.25">
      <c r="A4" s="24"/>
      <c r="B4" s="25"/>
      <c r="C4" s="25"/>
      <c r="D4" s="25"/>
      <c r="E4" s="25"/>
      <c r="F4" s="25"/>
      <c r="G4" s="25"/>
    </row>
    <row r="5" spans="1:7" ht="56.25" customHeight="1" x14ac:dyDescent="0.25">
      <c r="A5" s="26" t="s">
        <v>57</v>
      </c>
      <c r="B5" s="27"/>
      <c r="C5" s="27"/>
      <c r="D5" s="27"/>
      <c r="E5" s="27"/>
      <c r="F5" s="27"/>
      <c r="G5" s="27"/>
    </row>
    <row r="6" spans="1:7" ht="4.5" customHeight="1" x14ac:dyDescent="0.25">
      <c r="A6" s="24"/>
      <c r="B6" s="25"/>
      <c r="C6" s="25"/>
      <c r="D6" s="25"/>
      <c r="E6" s="25"/>
      <c r="F6" s="25"/>
      <c r="G6" s="25"/>
    </row>
    <row r="7" spans="1:7" ht="5.25" customHeight="1" x14ac:dyDescent="0.25">
      <c r="A7" s="24"/>
      <c r="B7" s="25"/>
      <c r="C7" s="25"/>
      <c r="D7" s="25"/>
      <c r="E7" s="25"/>
      <c r="F7" s="25"/>
      <c r="G7" s="25"/>
    </row>
    <row r="8" spans="1:7" ht="4.5" customHeight="1" x14ac:dyDescent="0.25">
      <c r="A8" s="24"/>
      <c r="B8" s="25"/>
      <c r="C8" s="25"/>
      <c r="D8" s="25"/>
      <c r="E8" s="25"/>
      <c r="F8" s="25"/>
      <c r="G8" s="25"/>
    </row>
    <row r="9" spans="1:7" ht="3.75" customHeight="1" x14ac:dyDescent="0.25">
      <c r="A9" s="24"/>
      <c r="B9" s="25"/>
      <c r="C9" s="25"/>
      <c r="D9" s="25"/>
      <c r="E9" s="25"/>
      <c r="F9" s="25"/>
      <c r="G9" s="25"/>
    </row>
    <row r="10" spans="1:7" ht="4.5" customHeight="1" thickBot="1" x14ac:dyDescent="0.3">
      <c r="A10" s="28"/>
      <c r="B10" s="29"/>
      <c r="C10" s="29"/>
      <c r="D10" s="29"/>
      <c r="E10" s="29"/>
      <c r="F10" s="29"/>
      <c r="G10" s="29"/>
    </row>
    <row r="11" spans="1:7" ht="45" customHeight="1" x14ac:dyDescent="0.25">
      <c r="A11" s="30" t="s">
        <v>58</v>
      </c>
      <c r="B11" s="32" t="s">
        <v>59</v>
      </c>
      <c r="C11" s="32" t="s">
        <v>0</v>
      </c>
      <c r="D11" s="32" t="s">
        <v>1</v>
      </c>
      <c r="E11" s="34" t="s">
        <v>2</v>
      </c>
      <c r="F11" s="35"/>
      <c r="G11" s="36"/>
    </row>
    <row r="12" spans="1:7" ht="64.5" customHeight="1" thickBot="1" x14ac:dyDescent="0.3">
      <c r="A12" s="31"/>
      <c r="B12" s="33"/>
      <c r="C12" s="33"/>
      <c r="D12" s="33"/>
      <c r="E12" s="2" t="s">
        <v>62</v>
      </c>
      <c r="F12" s="2" t="s">
        <v>63</v>
      </c>
      <c r="G12" s="3" t="s">
        <v>60</v>
      </c>
    </row>
    <row r="13" spans="1:7" ht="15.75" thickBot="1" x14ac:dyDescent="0.3">
      <c r="A13" s="7" t="s">
        <v>3</v>
      </c>
      <c r="B13" s="8" t="s">
        <v>4</v>
      </c>
      <c r="C13" s="8" t="s">
        <v>5</v>
      </c>
      <c r="D13" s="8" t="s">
        <v>6</v>
      </c>
      <c r="E13" s="8" t="s">
        <v>7</v>
      </c>
      <c r="F13" s="8" t="s">
        <v>8</v>
      </c>
      <c r="G13" s="9" t="s">
        <v>9</v>
      </c>
    </row>
    <row r="14" spans="1:7" x14ac:dyDescent="0.25">
      <c r="A14" s="10">
        <f t="shared" ref="A14:A39" si="0">ROW()-13</f>
        <v>1</v>
      </c>
      <c r="B14" s="11" t="s">
        <v>10</v>
      </c>
      <c r="C14" s="11"/>
      <c r="D14" s="12" t="s">
        <v>11</v>
      </c>
      <c r="E14" s="37">
        <f>SUM(E15:E39)</f>
        <v>1244321.7915700001</v>
      </c>
      <c r="F14" s="37">
        <f>SUM(F15:F39)</f>
        <v>1235123.02149</v>
      </c>
      <c r="G14" s="17">
        <f>F14/E14*100</f>
        <v>99.260740256875692</v>
      </c>
    </row>
    <row r="15" spans="1:7" ht="33" customHeight="1" x14ac:dyDescent="0.25">
      <c r="A15" s="13">
        <f t="shared" si="0"/>
        <v>2</v>
      </c>
      <c r="B15" s="5" t="s">
        <v>10</v>
      </c>
      <c r="C15" s="5" t="s">
        <v>12</v>
      </c>
      <c r="D15" s="6" t="s">
        <v>13</v>
      </c>
      <c r="E15" s="38">
        <v>1017.9</v>
      </c>
      <c r="F15" s="38">
        <v>850.3</v>
      </c>
      <c r="G15" s="18">
        <v>83.534728362314567</v>
      </c>
    </row>
    <row r="16" spans="1:7" ht="30" x14ac:dyDescent="0.25">
      <c r="A16" s="13">
        <f t="shared" si="0"/>
        <v>3</v>
      </c>
      <c r="B16" s="5" t="s">
        <v>10</v>
      </c>
      <c r="C16" s="5" t="s">
        <v>14</v>
      </c>
      <c r="D16" s="6" t="s">
        <v>15</v>
      </c>
      <c r="E16" s="38">
        <v>90890</v>
      </c>
      <c r="F16" s="38">
        <v>90890</v>
      </c>
      <c r="G16" s="18">
        <v>100</v>
      </c>
    </row>
    <row r="17" spans="1:7" ht="30" x14ac:dyDescent="0.25">
      <c r="A17" s="13">
        <f t="shared" si="0"/>
        <v>4</v>
      </c>
      <c r="B17" s="5" t="s">
        <v>10</v>
      </c>
      <c r="C17" s="5" t="s">
        <v>16</v>
      </c>
      <c r="D17" s="6" t="s">
        <v>17</v>
      </c>
      <c r="E17" s="38">
        <v>243.6</v>
      </c>
      <c r="F17" s="38">
        <v>243.6</v>
      </c>
      <c r="G17" s="18">
        <v>100</v>
      </c>
    </row>
    <row r="18" spans="1:7" ht="45" x14ac:dyDescent="0.25">
      <c r="A18" s="13">
        <f t="shared" si="0"/>
        <v>5</v>
      </c>
      <c r="B18" s="5" t="s">
        <v>10</v>
      </c>
      <c r="C18" s="5" t="s">
        <v>18</v>
      </c>
      <c r="D18" s="6" t="s">
        <v>19</v>
      </c>
      <c r="E18" s="38">
        <f>374-187</f>
        <v>187</v>
      </c>
      <c r="F18" s="38">
        <f>374-187</f>
        <v>187</v>
      </c>
      <c r="G18" s="18">
        <v>100</v>
      </c>
    </row>
    <row r="19" spans="1:7" ht="75" x14ac:dyDescent="0.25">
      <c r="A19" s="13">
        <f t="shared" si="0"/>
        <v>6</v>
      </c>
      <c r="B19" s="5" t="s">
        <v>10</v>
      </c>
      <c r="C19" s="5" t="s">
        <v>20</v>
      </c>
      <c r="D19" s="6" t="s">
        <v>21</v>
      </c>
      <c r="E19" s="38">
        <v>7205</v>
      </c>
      <c r="F19" s="38">
        <v>7205</v>
      </c>
      <c r="G19" s="18">
        <v>100</v>
      </c>
    </row>
    <row r="20" spans="1:7" ht="60" x14ac:dyDescent="0.25">
      <c r="A20" s="13">
        <f t="shared" si="0"/>
        <v>7</v>
      </c>
      <c r="B20" s="5" t="s">
        <v>10</v>
      </c>
      <c r="C20" s="5" t="s">
        <v>22</v>
      </c>
      <c r="D20" s="6" t="s">
        <v>23</v>
      </c>
      <c r="E20" s="38">
        <f>62.5-12.5</f>
        <v>50</v>
      </c>
      <c r="F20" s="38">
        <f>62.5-12.5</f>
        <v>50</v>
      </c>
      <c r="G20" s="18">
        <v>100</v>
      </c>
    </row>
    <row r="21" spans="1:7" x14ac:dyDescent="0.25">
      <c r="A21" s="13">
        <f t="shared" si="0"/>
        <v>8</v>
      </c>
      <c r="B21" s="5" t="s">
        <v>10</v>
      </c>
      <c r="C21" s="5" t="s">
        <v>24</v>
      </c>
      <c r="D21" s="6" t="s">
        <v>25</v>
      </c>
      <c r="E21" s="38">
        <v>38333.199999999997</v>
      </c>
      <c r="F21" s="38">
        <v>38333.199999999997</v>
      </c>
      <c r="G21" s="18">
        <v>100</v>
      </c>
    </row>
    <row r="22" spans="1:7" x14ac:dyDescent="0.25">
      <c r="A22" s="13">
        <f t="shared" si="0"/>
        <v>9</v>
      </c>
      <c r="B22" s="5" t="s">
        <v>10</v>
      </c>
      <c r="C22" s="5" t="s">
        <v>26</v>
      </c>
      <c r="D22" s="6" t="s">
        <v>25</v>
      </c>
      <c r="E22" s="38">
        <v>4562.8</v>
      </c>
      <c r="F22" s="38">
        <v>4562.8</v>
      </c>
      <c r="G22" s="18">
        <v>100</v>
      </c>
    </row>
    <row r="23" spans="1:7" ht="45" x14ac:dyDescent="0.25">
      <c r="A23" s="13">
        <f t="shared" si="0"/>
        <v>10</v>
      </c>
      <c r="B23" s="5" t="s">
        <v>10</v>
      </c>
      <c r="C23" s="5" t="s">
        <v>27</v>
      </c>
      <c r="D23" s="6" t="s">
        <v>28</v>
      </c>
      <c r="E23" s="38">
        <v>2268.5</v>
      </c>
      <c r="F23" s="38">
        <v>2268.5</v>
      </c>
      <c r="G23" s="18">
        <v>100</v>
      </c>
    </row>
    <row r="24" spans="1:7" ht="45" x14ac:dyDescent="0.25">
      <c r="A24" s="13">
        <f t="shared" si="0"/>
        <v>11</v>
      </c>
      <c r="B24" s="5" t="s">
        <v>10</v>
      </c>
      <c r="C24" s="5" t="s">
        <v>29</v>
      </c>
      <c r="D24" s="6" t="s">
        <v>30</v>
      </c>
      <c r="E24" s="38">
        <f>131.28571-39.38571</f>
        <v>91.899999999999991</v>
      </c>
      <c r="F24" s="38">
        <f>131.28571-39.38571</f>
        <v>91.899999999999991</v>
      </c>
      <c r="G24" s="18">
        <v>100</v>
      </c>
    </row>
    <row r="25" spans="1:7" ht="45" x14ac:dyDescent="0.25">
      <c r="A25" s="13">
        <f t="shared" si="0"/>
        <v>12</v>
      </c>
      <c r="B25" s="5" t="s">
        <v>10</v>
      </c>
      <c r="C25" s="5" t="s">
        <v>31</v>
      </c>
      <c r="D25" s="6" t="s">
        <v>32</v>
      </c>
      <c r="E25" s="38">
        <v>122.4</v>
      </c>
      <c r="F25" s="38">
        <v>122.4</v>
      </c>
      <c r="G25" s="18">
        <v>100</v>
      </c>
    </row>
    <row r="26" spans="1:7" ht="45" x14ac:dyDescent="0.25">
      <c r="A26" s="13">
        <f t="shared" si="0"/>
        <v>13</v>
      </c>
      <c r="B26" s="5" t="s">
        <v>10</v>
      </c>
      <c r="C26" s="5" t="s">
        <v>33</v>
      </c>
      <c r="D26" s="6" t="s">
        <v>34</v>
      </c>
      <c r="E26" s="38">
        <f>403-120.9</f>
        <v>282.10000000000002</v>
      </c>
      <c r="F26" s="38">
        <f>403-120.9</f>
        <v>282.10000000000002</v>
      </c>
      <c r="G26" s="18">
        <v>200</v>
      </c>
    </row>
    <row r="27" spans="1:7" ht="30" x14ac:dyDescent="0.25">
      <c r="A27" s="13">
        <f t="shared" si="0"/>
        <v>14</v>
      </c>
      <c r="B27" s="5" t="s">
        <v>10</v>
      </c>
      <c r="C27" s="5" t="s">
        <v>35</v>
      </c>
      <c r="D27" s="6" t="s">
        <v>36</v>
      </c>
      <c r="E27" s="38">
        <v>63.7</v>
      </c>
      <c r="F27" s="38">
        <v>63.7</v>
      </c>
      <c r="G27" s="18">
        <v>100</v>
      </c>
    </row>
    <row r="28" spans="1:7" ht="45" x14ac:dyDescent="0.25">
      <c r="A28" s="13">
        <f t="shared" si="0"/>
        <v>15</v>
      </c>
      <c r="B28" s="5" t="s">
        <v>10</v>
      </c>
      <c r="C28" s="5" t="s">
        <v>37</v>
      </c>
      <c r="D28" s="6" t="s">
        <v>38</v>
      </c>
      <c r="E28" s="38">
        <v>369.5</v>
      </c>
      <c r="F28" s="38">
        <v>369.5</v>
      </c>
      <c r="G28" s="18">
        <v>100</v>
      </c>
    </row>
    <row r="29" spans="1:7" ht="45" x14ac:dyDescent="0.25">
      <c r="A29" s="13">
        <f t="shared" si="0"/>
        <v>16</v>
      </c>
      <c r="B29" s="5" t="s">
        <v>10</v>
      </c>
      <c r="C29" s="5" t="s">
        <v>39</v>
      </c>
      <c r="D29" s="6" t="s">
        <v>38</v>
      </c>
      <c r="E29" s="38">
        <v>75</v>
      </c>
      <c r="F29" s="38">
        <v>75</v>
      </c>
      <c r="G29" s="18">
        <v>100</v>
      </c>
    </row>
    <row r="30" spans="1:7" ht="30" x14ac:dyDescent="0.25">
      <c r="A30" s="13">
        <f t="shared" si="0"/>
        <v>17</v>
      </c>
      <c r="B30" s="5" t="s">
        <v>10</v>
      </c>
      <c r="C30" s="5" t="s">
        <v>40</v>
      </c>
      <c r="D30" s="6" t="s">
        <v>41</v>
      </c>
      <c r="E30" s="38">
        <v>121.9</v>
      </c>
      <c r="F30" s="38">
        <v>121.9</v>
      </c>
      <c r="G30" s="18">
        <v>100</v>
      </c>
    </row>
    <row r="31" spans="1:7" ht="45" x14ac:dyDescent="0.25">
      <c r="A31" s="13">
        <f t="shared" si="0"/>
        <v>18</v>
      </c>
      <c r="B31" s="5" t="s">
        <v>10</v>
      </c>
      <c r="C31" s="5" t="s">
        <v>42</v>
      </c>
      <c r="D31" s="6" t="s">
        <v>43</v>
      </c>
      <c r="E31" s="38">
        <v>283511.5</v>
      </c>
      <c r="F31" s="38">
        <v>283511.5</v>
      </c>
      <c r="G31" s="18">
        <v>100</v>
      </c>
    </row>
    <row r="32" spans="1:7" ht="45" x14ac:dyDescent="0.25">
      <c r="A32" s="13">
        <f t="shared" si="0"/>
        <v>19</v>
      </c>
      <c r="B32" s="5" t="s">
        <v>10</v>
      </c>
      <c r="C32" s="5" t="s">
        <v>44</v>
      </c>
      <c r="D32" s="6" t="s">
        <v>43</v>
      </c>
      <c r="E32" s="38">
        <v>70000</v>
      </c>
      <c r="F32" s="38">
        <v>70000</v>
      </c>
      <c r="G32" s="18">
        <v>100</v>
      </c>
    </row>
    <row r="33" spans="1:7" ht="30" x14ac:dyDescent="0.25">
      <c r="A33" s="13">
        <f t="shared" si="0"/>
        <v>20</v>
      </c>
      <c r="B33" s="5" t="s">
        <v>10</v>
      </c>
      <c r="C33" s="5" t="s">
        <v>45</v>
      </c>
      <c r="D33" s="6" t="s">
        <v>46</v>
      </c>
      <c r="E33" s="38">
        <v>109851.4</v>
      </c>
      <c r="F33" s="38">
        <v>109851.4</v>
      </c>
      <c r="G33" s="18">
        <v>100</v>
      </c>
    </row>
    <row r="34" spans="1:7" ht="45" x14ac:dyDescent="0.25">
      <c r="A34" s="13">
        <f t="shared" si="0"/>
        <v>21</v>
      </c>
      <c r="B34" s="5" t="s">
        <v>10</v>
      </c>
      <c r="C34" s="5" t="s">
        <v>47</v>
      </c>
      <c r="D34" s="6" t="s">
        <v>43</v>
      </c>
      <c r="E34" s="38">
        <v>190308.5</v>
      </c>
      <c r="F34" s="38">
        <v>190308.5</v>
      </c>
      <c r="G34" s="18">
        <v>100</v>
      </c>
    </row>
    <row r="35" spans="1:7" ht="45" x14ac:dyDescent="0.25">
      <c r="A35" s="13">
        <f t="shared" si="0"/>
        <v>22</v>
      </c>
      <c r="B35" s="5" t="s">
        <v>10</v>
      </c>
      <c r="C35" s="5" t="s">
        <v>48</v>
      </c>
      <c r="D35" s="6" t="s">
        <v>43</v>
      </c>
      <c r="E35" s="38">
        <v>313904.04384</v>
      </c>
      <c r="F35" s="38">
        <v>313903.95172000001</v>
      </c>
      <c r="G35" s="18">
        <v>99.99997065345228</v>
      </c>
    </row>
    <row r="36" spans="1:7" ht="45" x14ac:dyDescent="0.25">
      <c r="A36" s="13">
        <f t="shared" si="0"/>
        <v>23</v>
      </c>
      <c r="B36" s="5" t="s">
        <v>10</v>
      </c>
      <c r="C36" s="5" t="s">
        <v>49</v>
      </c>
      <c r="D36" s="6" t="s">
        <v>50</v>
      </c>
      <c r="E36" s="38">
        <v>24918.860570000001</v>
      </c>
      <c r="F36" s="38">
        <v>16116.49712</v>
      </c>
      <c r="G36" s="18">
        <v>64.675899103519882</v>
      </c>
    </row>
    <row r="37" spans="1:7" x14ac:dyDescent="0.25">
      <c r="A37" s="13">
        <f t="shared" si="0"/>
        <v>24</v>
      </c>
      <c r="B37" s="5" t="s">
        <v>10</v>
      </c>
      <c r="C37" s="5" t="s">
        <v>51</v>
      </c>
      <c r="D37" s="6" t="s">
        <v>52</v>
      </c>
      <c r="E37" s="38">
        <v>1235.88716</v>
      </c>
      <c r="F37" s="38">
        <v>1010.67183</v>
      </c>
      <c r="G37" s="18">
        <v>81.777031327034749</v>
      </c>
    </row>
    <row r="38" spans="1:7" ht="30" x14ac:dyDescent="0.25">
      <c r="A38" s="13">
        <f t="shared" si="0"/>
        <v>25</v>
      </c>
      <c r="B38" s="5" t="s">
        <v>10</v>
      </c>
      <c r="C38" s="5" t="s">
        <v>53</v>
      </c>
      <c r="D38" s="6" t="s">
        <v>54</v>
      </c>
      <c r="E38" s="38">
        <f>16451.62291-11447.02291</f>
        <v>5004.5999999999985</v>
      </c>
      <c r="F38" s="38">
        <f>16440.15983-11439.05901</f>
        <v>5001.1008199999997</v>
      </c>
      <c r="G38" s="18">
        <f>F38/E38*100</f>
        <v>99.930080725732353</v>
      </c>
    </row>
    <row r="39" spans="1:7" ht="60.75" thickBot="1" x14ac:dyDescent="0.3">
      <c r="A39" s="14">
        <f t="shared" si="0"/>
        <v>26</v>
      </c>
      <c r="B39" s="15" t="s">
        <v>10</v>
      </c>
      <c r="C39" s="15" t="s">
        <v>55</v>
      </c>
      <c r="D39" s="16" t="s">
        <v>56</v>
      </c>
      <c r="E39" s="39">
        <f>246537.75389-146835.25389</f>
        <v>99702.5</v>
      </c>
      <c r="F39" s="39">
        <f>246537.75389-146835.25389</f>
        <v>99702.5</v>
      </c>
      <c r="G39" s="19">
        <v>100</v>
      </c>
    </row>
    <row r="40" spans="1:7" x14ac:dyDescent="0.25">
      <c r="A40" s="4"/>
      <c r="B40" s="4"/>
      <c r="C40" s="4"/>
      <c r="D40" s="4"/>
      <c r="E40" s="4"/>
      <c r="F40" s="4"/>
      <c r="G40" s="4"/>
    </row>
  </sheetData>
  <mergeCells count="15">
    <mergeCell ref="A11:A12"/>
    <mergeCell ref="B11:B12"/>
    <mergeCell ref="C11:C12"/>
    <mergeCell ref="E11:G11"/>
    <mergeCell ref="D11:D12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5 - к годовому отчету&lt;/DocName&gt;&#10;  &lt;VariantName&gt;Приложение 5 - к годовому отчету&lt;/VariantName&gt;&#10;  &lt;VariantLink xsi:nil=&quot;true&quot; /&gt;&#10;  &lt;ReportCode&gt;MAKET_4db3215f_4c4d_418e_8094_de002bbb3eb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7CB9D1F-5BBA-456A-BE59-DC438A6638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2025-04-16T05:55:13Z</cp:lastPrinted>
  <dcterms:created xsi:type="dcterms:W3CDTF">2025-04-16T03:32:56Z</dcterms:created>
  <dcterms:modified xsi:type="dcterms:W3CDTF">2025-04-16T05:55:18Z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к годовому отчету</vt:lpwstr>
  </property>
  <property fmtid="{D5CDD505-2E9C-101B-9397-08002B2CF9AE}" pid="3" name="Название отчета">
    <vt:lpwstr>Приложение 5 - к годовому отчету(2).xlsx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