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4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hidePivotFieldList="1"/>
  <workbookProtection workbookPassword="A1E6" lockStructure="1"/>
  <bookViews>
    <workbookView showHorizontalScroll="0" showVerticalScroll="0" xWindow="-120" yWindow="-60" windowWidth="23250" windowHeight="13110" tabRatio="910" activeTab="3"/>
  </bookViews>
  <sheets>
    <sheet name="ПРОГРАММЫ" sheetId="12" r:id="rId1"/>
    <sheet name="РАСХОДЫ " sheetId="22" r:id="rId2"/>
    <sheet name="ДОХОДЫ" sheetId="18" r:id="rId3"/>
    <sheet name="БЮДЖЕТ" sheetId="16" r:id="rId4"/>
    <sheet name="Програм.расходы" sheetId="21" state="hidden" r:id="rId5"/>
    <sheet name="ПСР" sheetId="20" state="hidden" r:id="rId6"/>
    <sheet name="НД" sheetId="13" state="hidden" r:id="rId7"/>
    <sheet name="Доходы-расходы" sheetId="4" state="hidden" r:id="rId8"/>
    <sheet name="ДОХОДЫ (2)" sheetId="26" state="hidden" r:id="rId9"/>
    <sheet name="Дефицит-профицит" sheetId="3" state="hidden" r:id="rId10"/>
    <sheet name="Структура" sheetId="5" state="hidden" r:id="rId11"/>
    <sheet name="Доходы1" sheetId="6" state="hidden" r:id="rId12"/>
    <sheet name="Расходы" sheetId="7" state="hidden" r:id="rId13"/>
    <sheet name="Республиканские программы" sheetId="8" state="hidden" r:id="rId14"/>
    <sheet name="БП" sheetId="27" state="hidden" r:id="rId15"/>
    <sheet name="Ненал.доходы" sheetId="24" state="hidden" r:id="rId16"/>
    <sheet name="нал.доходы" sheetId="14" state="hidden" r:id="rId17"/>
    <sheet name="РП" sheetId="9" state="hidden" r:id="rId18"/>
  </sheets>
  <definedNames>
    <definedName name="_xlnm.Print_Area" localSheetId="3">БЮДЖЕТ!$A$1:$R$23</definedName>
    <definedName name="_xlnm.Print_Area" localSheetId="2">ДОХОДЫ!$A$1:$BH$21</definedName>
    <definedName name="_xlnm.Print_Area" localSheetId="0">ПРОГРАММЫ!$A$1:$E$6</definedName>
  </definedNames>
  <calcPr calcId="145621"/>
</workbook>
</file>

<file path=xl/calcChain.xml><?xml version="1.0" encoding="utf-8"?>
<calcChain xmlns="http://schemas.openxmlformats.org/spreadsheetml/2006/main">
  <c r="B1" i="7" l="1"/>
  <c r="J2" i="13" l="1"/>
  <c r="J4" i="8" l="1"/>
  <c r="J3" i="8"/>
  <c r="J2" i="8"/>
  <c r="R4" i="4" l="1"/>
  <c r="R2" i="4"/>
  <c r="B1" i="6" l="1"/>
  <c r="B2" i="6" s="1"/>
  <c r="D16" i="5" l="1"/>
  <c r="C16" i="5"/>
  <c r="B16" i="5"/>
  <c r="D12" i="5"/>
  <c r="C12" i="5"/>
  <c r="B12" i="5"/>
  <c r="Y3" i="13"/>
  <c r="Y4" i="13"/>
  <c r="Y2" i="13"/>
  <c r="B1" i="27"/>
  <c r="B6" i="27" s="1"/>
  <c r="B1" i="24"/>
  <c r="B4" i="24" s="1"/>
  <c r="B1" i="14"/>
  <c r="B8" i="14" s="1"/>
  <c r="B1" i="26"/>
  <c r="B22" i="26" s="1"/>
  <c r="Q4" i="13"/>
  <c r="Q3" i="13"/>
  <c r="Q2" i="13"/>
  <c r="B1" i="3"/>
  <c r="B1" i="9"/>
  <c r="B3" i="7"/>
  <c r="B3" i="6"/>
  <c r="E9" i="4"/>
  <c r="E8" i="4"/>
  <c r="E7" i="4"/>
  <c r="P4" i="4"/>
  <c r="L4" i="4"/>
  <c r="P3" i="4"/>
  <c r="L3" i="4"/>
  <c r="P2" i="4"/>
  <c r="L2" i="4"/>
  <c r="J4" i="13"/>
  <c r="J3" i="13"/>
  <c r="J4" i="20"/>
  <c r="J3" i="20"/>
  <c r="J2" i="20"/>
  <c r="B1" i="21"/>
  <c r="D5" i="12"/>
  <c r="D4" i="12"/>
  <c r="D3" i="12"/>
  <c r="D6" i="12"/>
  <c r="A6" i="12"/>
  <c r="A5" i="12"/>
  <c r="A4" i="12"/>
  <c r="A3" i="12"/>
  <c r="R3" i="4" l="1"/>
  <c r="B7" i="26"/>
  <c r="B3" i="26"/>
  <c r="B8" i="27"/>
  <c r="B16" i="3"/>
  <c r="D17" i="3" s="1"/>
  <c r="B13" i="3"/>
  <c r="B14" i="3"/>
  <c r="B23" i="26"/>
  <c r="B20" i="26"/>
  <c r="B24" i="26"/>
  <c r="B19" i="26"/>
  <c r="B9" i="26"/>
  <c r="B7" i="24"/>
  <c r="B6" i="24"/>
  <c r="B3" i="24"/>
  <c r="B5" i="24"/>
  <c r="B2" i="24"/>
  <c r="B21" i="26"/>
  <c r="B18" i="26"/>
  <c r="B3" i="27"/>
  <c r="B2" i="27"/>
  <c r="B7" i="27"/>
  <c r="B4" i="27"/>
  <c r="B5" i="27"/>
  <c r="B16" i="26"/>
  <c r="B11" i="26"/>
  <c r="B15" i="26"/>
  <c r="B13" i="26"/>
  <c r="B12" i="26"/>
  <c r="B14" i="26"/>
  <c r="B6" i="26"/>
  <c r="B5" i="26"/>
  <c r="B8" i="26"/>
  <c r="B4" i="26"/>
  <c r="B2" i="26"/>
  <c r="B4" i="3"/>
  <c r="B7" i="3"/>
  <c r="B11" i="3"/>
  <c r="B15" i="3"/>
  <c r="B2" i="3"/>
  <c r="B5" i="3"/>
  <c r="B9" i="3"/>
  <c r="B8" i="3"/>
  <c r="B12" i="3"/>
  <c r="B3" i="3"/>
  <c r="B6" i="3"/>
  <c r="B10" i="3"/>
  <c r="B4" i="7"/>
  <c r="B6" i="9"/>
  <c r="E6" i="12" s="1"/>
  <c r="B2" i="9"/>
  <c r="B3" i="12" s="1"/>
  <c r="B8" i="21"/>
  <c r="B4" i="21"/>
  <c r="B4" i="6"/>
  <c r="B5" i="14"/>
  <c r="B5" i="21"/>
  <c r="B9" i="21"/>
  <c r="B2" i="14"/>
  <c r="B6" i="14"/>
  <c r="B3" i="9"/>
  <c r="B4" i="12" s="1"/>
  <c r="B7" i="9"/>
  <c r="E3" i="12" s="1"/>
  <c r="B9" i="14"/>
  <c r="B2" i="21"/>
  <c r="B6" i="21"/>
  <c r="B2" i="7"/>
  <c r="B3" i="14"/>
  <c r="B7" i="14"/>
  <c r="B4" i="9"/>
  <c r="B5" i="12" s="1"/>
  <c r="B8" i="9"/>
  <c r="E4" i="12" s="1"/>
  <c r="B3" i="21"/>
  <c r="B7" i="21"/>
  <c r="B4" i="14"/>
  <c r="B5" i="9"/>
  <c r="B6" i="12" s="1"/>
  <c r="B9" i="9"/>
  <c r="E5" i="12" s="1"/>
  <c r="D15" i="3" l="1"/>
  <c r="D13" i="3"/>
  <c r="D14" i="3"/>
  <c r="B10" i="14"/>
  <c r="B10" i="21"/>
  <c r="B25" i="26"/>
  <c r="B9" i="27"/>
  <c r="B8" i="24"/>
  <c r="B17" i="26"/>
  <c r="B10" i="26"/>
  <c r="I5" i="16"/>
  <c r="C5" i="16"/>
  <c r="B17" i="3"/>
  <c r="B10" i="9"/>
  <c r="I2" i="16" l="1"/>
</calcChain>
</file>

<file path=xl/sharedStrings.xml><?xml version="1.0" encoding="utf-8"?>
<sst xmlns="http://schemas.openxmlformats.org/spreadsheetml/2006/main" count="209" uniqueCount="83">
  <si>
    <t>Социальная политика</t>
  </si>
  <si>
    <t>Образование</t>
  </si>
  <si>
    <t>Национальная экономика</t>
  </si>
  <si>
    <t>Жилищно-коммунальное хозяйство</t>
  </si>
  <si>
    <t>Охрана окружающей среды</t>
  </si>
  <si>
    <t>ИТОГО:</t>
  </si>
  <si>
    <t>Столбец1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</si>
  <si>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</si>
  <si>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</si>
  <si>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</si>
  <si>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</si>
  <si>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</si>
  <si>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Дефицит бюджета:</t>
  </si>
  <si>
    <t>Средства массовой информации</t>
  </si>
  <si>
    <t>Профицит бюджета:</t>
  </si>
  <si>
    <t>2023 г. ФАКТ</t>
  </si>
  <si>
    <t>2024 г. ПЛАН</t>
  </si>
  <si>
    <t>Физическая культура и спорт</t>
  </si>
  <si>
    <t>ИТОГО</t>
  </si>
  <si>
    <t>Налог на доходы физических лиц</t>
  </si>
  <si>
    <t>Земельный налог</t>
  </si>
  <si>
    <t>Государственная пошлина</t>
  </si>
  <si>
    <t xml:space="preserve">ИТОГО </t>
  </si>
  <si>
    <t>РАЗДЕЛЫ РАСХОДОВ</t>
  </si>
  <si>
    <t>ПРОГРАММНАЯ СТРУКТУРА РАСХОДОВ</t>
  </si>
  <si>
    <t>Доходы от использования имущества, находящегося в муниципальной собственности</t>
  </si>
  <si>
    <t>Прочие неналоговые доходы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</si>
  <si>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</si>
  <si>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</si>
  <si>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</si>
  <si>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</si>
  <si>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</si>
  <si>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</si>
  <si>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ИТОГО (налоговые доходы):</t>
  </si>
  <si>
    <t>ИТОГО Налоговые доходы</t>
  </si>
  <si>
    <t>ИТОГО Неналоговые доходы</t>
  </si>
  <si>
    <t>ИТОГО Безвозмездные поступления</t>
  </si>
  <si>
    <t>ИТОГО (неналоговые доходы):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</si>
  <si>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</si>
  <si>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</si>
  <si>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(безвозмездные поступления):</t>
  </si>
  <si>
    <t>Акцизы</t>
  </si>
  <si>
    <t>2024 г. ФАКТ</t>
  </si>
  <si>
    <t>Упрощенная система налогообложения</t>
  </si>
  <si>
    <t>Патентная система налогообложения</t>
  </si>
  <si>
    <t>Прочие налоговые доходы</t>
  </si>
  <si>
    <t>Общегосударственные вопросы (млн. руб.)</t>
  </si>
  <si>
    <t>Национальная  безопасность и правоохранительная деятельность (млн. руб.)</t>
  </si>
  <si>
    <t>Национальная экономика (млн. руб.)</t>
  </si>
  <si>
    <t>Жилищно-коммунальное хозяйство (млн. руб.)</t>
  </si>
  <si>
    <t>Охрана окружающей среды (млн. руб.)</t>
  </si>
  <si>
    <t>Образование (млн. руб.)</t>
  </si>
  <si>
    <t>Социальная политика (млн. руб.)</t>
  </si>
  <si>
    <t>Физическая культура и спорт (млн. руб.)</t>
  </si>
  <si>
    <t>Средства массовой информации (млн. руб.)</t>
  </si>
  <si>
    <t>Налоговые доходы (млн. руб.)</t>
  </si>
  <si>
    <t>Неналоговые доходы (млн. руб.)</t>
  </si>
  <si>
    <t>Безвозмездные поступления (млн. руб.)</t>
  </si>
  <si>
    <t>Прочие возмездные поступления</t>
  </si>
  <si>
    <t>Совершенствование социально-экономической политики на территории городского округа Верхняя Пышма до 2027 года</t>
  </si>
  <si>
    <t>Повышение эффективности управления муниципальной собственностью на территории городского округа Верхняя Пышма до 2027 года</t>
  </si>
  <si>
    <t>Управление муниципальными финансами городского округа Верхняя Пышма до 2027 года</t>
  </si>
  <si>
    <t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t>
  </si>
  <si>
    <t>Развитие социальной сферы в городском округе Верхняя Пышма до 2027 года</t>
  </si>
  <si>
    <t>Реализация основных направлений муниципальной политики в строительном комплексе на территории городского округа Верхняя Пышма до 2027 года</t>
  </si>
  <si>
    <t>Реализация основных направлений социальной политики на территории городского округа Верхняя Пышма до 2027 года</t>
  </si>
  <si>
    <t>Формирование современной городской среды на территории городского округа Верхняя Пышма до 2030 года</t>
  </si>
  <si>
    <t>Общегосударственные расходы</t>
  </si>
  <si>
    <t>Национальная безопасность и правоохранительная деятельность</t>
  </si>
  <si>
    <t>Доходы от продажи материальных и нематериальных активов</t>
  </si>
  <si>
    <t>Налог на имущество физических лиц</t>
  </si>
  <si>
    <t>Штрафы, санкции, возмещение ущерба</t>
  </si>
  <si>
    <t>Культура и кинематография (млн. руб.)</t>
  </si>
  <si>
    <t>Культура и кинематография</t>
  </si>
  <si>
    <t>Прочие безвозмездные поступления</t>
  </si>
  <si>
    <t>млн. руб.</t>
  </si>
  <si>
    <t>СТРУКТУРА РАСХОДОВ</t>
  </si>
  <si>
    <t>СТРУКТУРА ДОХОДОВ</t>
  </si>
  <si>
    <t xml:space="preserve">ПРОФИЦИТ* (+)/ДЕФИЦИТ** (-) БЮДЖЕТА   
</t>
  </si>
  <si>
    <t xml:space="preserve">* превышение доходов бюджета над его расходами
</t>
  </si>
  <si>
    <t xml:space="preserve">** превышение расходов бюджета над его доходами
</t>
  </si>
  <si>
    <t>Бюджет городского округа Верхняя Пышма</t>
  </si>
  <si>
    <t>млн.руб.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</si>
</sst>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_ ;\-#,##0.0\ "/>
    <numFmt numFmtId="165" formatCode="#,##0.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b/>
      <sz val="18"/>
      <color rgb="FF002060"/>
      <name val="Arial Black"/>
      <family val="2"/>
      <charset val="204"/>
    </font>
    <font>
      <b/>
      <sz val="18"/>
      <color rgb="FF002060"/>
      <name val="Calibri Light"/>
      <family val="1"/>
      <charset val="204"/>
      <scheme val="major"/>
    </font>
    <font>
      <sz val="11"/>
      <color rgb="FF002060"/>
      <name val="Calibri"/>
      <family val="2"/>
      <charset val="204"/>
      <scheme val="minor"/>
    </font>
    <font>
      <sz val="26"/>
      <color rgb="FF002060"/>
      <name val="Calibri"/>
      <family val="2"/>
      <charset val="204"/>
      <scheme val="minor"/>
    </font>
    <font>
      <i/>
      <sz val="28"/>
      <color rgb="FF002060"/>
      <name val="Calibri Light"/>
      <family val="1"/>
      <charset val="204"/>
      <scheme val="major"/>
    </font>
    <font>
      <b/>
      <i/>
      <sz val="26"/>
      <color rgb="FF002060"/>
      <name val="Calibri Light"/>
      <family val="1"/>
      <charset val="204"/>
      <scheme val="major"/>
    </font>
    <font>
      <i/>
      <sz val="18"/>
      <color rgb="FF002060"/>
      <name val="Calibri Light"/>
      <family val="1"/>
      <charset val="204"/>
      <scheme val="major"/>
    </font>
    <font>
      <sz val="11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i/>
      <sz val="28"/>
      <color theme="0"/>
      <name val="Calibri Light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i/>
      <sz val="26"/>
      <color theme="0"/>
      <name val="Arial"/>
      <family val="2"/>
      <charset val="204"/>
    </font>
    <font>
      <sz val="11"/>
      <color rgb="FF002060"/>
      <name val="Arial"/>
      <family val="2"/>
      <charset val="204"/>
    </font>
    <font>
      <sz val="26"/>
      <color theme="0"/>
      <name val="Arial"/>
      <family val="2"/>
      <charset val="204"/>
    </font>
    <font>
      <b/>
      <i/>
      <sz val="26"/>
      <color rgb="FF002060"/>
      <name val="Arial"/>
      <family val="2"/>
      <charset val="204"/>
    </font>
    <font>
      <i/>
      <sz val="18"/>
      <color rgb="FF002060"/>
      <name val="Arial"/>
      <family val="2"/>
      <charset val="204"/>
    </font>
    <font>
      <i/>
      <sz val="28"/>
      <color rgb="FF002060"/>
      <name val="Arial"/>
      <family val="2"/>
      <charset val="204"/>
    </font>
    <font>
      <i/>
      <sz val="28"/>
      <color theme="0"/>
      <name val="Arial"/>
      <family val="2"/>
      <charset val="204"/>
    </font>
    <font>
      <sz val="26"/>
      <color rgb="FF00206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20"/>
      <color rgb="FF002060"/>
      <name val="Calibri"/>
      <family val="2"/>
      <charset val="204"/>
      <scheme val="minor"/>
    </font>
    <font>
      <b/>
      <sz val="14"/>
      <color rgb="FF002060"/>
      <name val="Arial"/>
      <family val="2"/>
      <charset val="204"/>
    </font>
    <font>
      <sz val="48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11"/>
      <color theme="8"/>
      <name val="Arial"/>
      <family val="2"/>
      <charset val="204"/>
    </font>
    <font>
      <b/>
      <sz val="28"/>
      <color theme="0"/>
      <name val="Arial"/>
      <family val="2"/>
      <charset val="204"/>
    </font>
    <font>
      <b/>
      <i/>
      <sz val="28"/>
      <color theme="0"/>
      <name val="Arial"/>
      <family val="2"/>
      <charset val="204"/>
    </font>
    <font>
      <sz val="28"/>
      <color theme="0"/>
      <name val="Arial"/>
      <family val="2"/>
      <charset val="204"/>
    </font>
    <font>
      <b/>
      <sz val="22"/>
      <color theme="0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sz val="20"/>
      <color rgb="FFFFFFFF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8"/>
      <color rgb="FF002060"/>
      <name val="Arial"/>
      <family val="2"/>
      <charset val="204"/>
    </font>
    <font>
      <b/>
      <sz val="32"/>
      <color rgb="FF002060"/>
      <name val="Arial"/>
      <family val="2"/>
      <charset val="204"/>
    </font>
    <font>
      <sz val="32"/>
      <color rgb="FF002060"/>
      <name val="Calibri"/>
      <family val="2"/>
      <charset val="204"/>
      <scheme val="minor"/>
    </font>
    <font>
      <b/>
      <sz val="32"/>
      <color rgb="FF002060"/>
      <name val="Calibri"/>
      <family val="2"/>
      <charset val="204"/>
      <scheme val="minor"/>
    </font>
    <font>
      <sz val="11"/>
      <name val="Arial"/>
      <family val="2"/>
      <charset val="204"/>
    </font>
    <font>
      <sz val="18"/>
      <color theme="1"/>
      <name val="Arial"/>
      <family val="2"/>
      <charset val="204"/>
    </font>
    <font>
      <b/>
      <i/>
      <sz val="14"/>
      <color theme="0"/>
      <name val="Arial"/>
      <family val="2"/>
      <charset val="204"/>
    </font>
    <font>
      <b/>
      <sz val="28"/>
      <name val="Arial"/>
      <family val="2"/>
      <charset val="204"/>
    </font>
    <font>
      <sz val="28"/>
      <name val="Arial"/>
      <family val="2"/>
      <charset val="204"/>
    </font>
    <font>
      <b/>
      <sz val="22"/>
      <name val="Arial"/>
      <family val="2"/>
      <charset val="204"/>
    </font>
    <font>
      <b/>
      <i/>
      <sz val="32"/>
      <name val="Arial"/>
      <family val="2"/>
      <charset val="204"/>
    </font>
    <font>
      <b/>
      <sz val="18"/>
      <name val="Arial"/>
      <family val="2"/>
      <charset val="204"/>
    </font>
    <font>
      <b/>
      <sz val="2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32"/>
      <name val="Arial"/>
      <family val="2"/>
      <charset val="204"/>
    </font>
    <font>
      <sz val="3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E2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/>
    <xf numFmtId="0" fontId="3" fillId="0" borderId="1" xfId="0" applyFont="1" applyFill="1" applyBorder="1"/>
    <xf numFmtId="0" fontId="5" fillId="0" borderId="1" xfId="0" applyFont="1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0" fillId="0" borderId="0" xfId="0" applyFont="1" applyFill="1"/>
    <xf numFmtId="0" fontId="9" fillId="2" borderId="0" xfId="0" applyFont="1" applyFill="1"/>
    <xf numFmtId="3" fontId="7" fillId="2" borderId="0" xfId="0" applyNumberFormat="1" applyFont="1" applyFill="1"/>
    <xf numFmtId="0" fontId="8" fillId="2" borderId="0" xfId="0" applyFont="1" applyFill="1"/>
    <xf numFmtId="3" fontId="12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1" fillId="2" borderId="0" xfId="0" applyFont="1" applyFill="1"/>
    <xf numFmtId="0" fontId="17" fillId="2" borderId="0" xfId="0" applyFont="1" applyFill="1"/>
    <xf numFmtId="0" fontId="19" fillId="2" borderId="0" xfId="0" applyFont="1" applyFill="1" applyAlignment="1">
      <alignment horizontal="left" vertical="center"/>
    </xf>
    <xf numFmtId="0" fontId="10" fillId="2" borderId="0" xfId="0" applyFont="1" applyFill="1"/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/>
    <xf numFmtId="0" fontId="9" fillId="3" borderId="0" xfId="0" applyFont="1" applyFill="1"/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/>
    <xf numFmtId="165" fontId="29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wrapText="1"/>
    </xf>
    <xf numFmtId="165" fontId="0" fillId="0" borderId="0" xfId="0" applyNumberFormat="1" applyFill="1"/>
    <xf numFmtId="165" fontId="0" fillId="0" borderId="0" xfId="0" applyNumberFormat="1"/>
    <xf numFmtId="0" fontId="0" fillId="0" borderId="0" xfId="0" applyAlignment="1">
      <alignment wrapText="1"/>
    </xf>
    <xf numFmtId="165" fontId="2" fillId="0" borderId="0" xfId="0" applyNumberFormat="1" applyFont="1" applyFill="1"/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165" fontId="3" fillId="0" borderId="0" xfId="0" applyNumberFormat="1" applyFont="1"/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/>
    <xf numFmtId="4" fontId="0" fillId="0" borderId="0" xfId="0" applyNumberFormat="1"/>
    <xf numFmtId="0" fontId="33" fillId="0" borderId="0" xfId="0" applyFont="1" applyFill="1"/>
    <xf numFmtId="164" fontId="3" fillId="0" borderId="0" xfId="1" applyNumberFormat="1" applyFont="1"/>
    <xf numFmtId="165" fontId="3" fillId="0" borderId="1" xfId="0" applyNumberFormat="1" applyFont="1" applyBorder="1"/>
    <xf numFmtId="165" fontId="2" fillId="0" borderId="1" xfId="0" applyNumberFormat="1" applyFont="1" applyBorder="1"/>
    <xf numFmtId="165" fontId="0" fillId="0" borderId="1" xfId="0" applyNumberFormat="1" applyBorder="1"/>
    <xf numFmtId="0" fontId="3" fillId="0" borderId="0" xfId="0" applyFont="1" applyFill="1" applyBorder="1" applyAlignment="1">
      <alignment wrapText="1"/>
    </xf>
    <xf numFmtId="165" fontId="3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165" fontId="1" fillId="0" borderId="0" xfId="0" applyNumberFormat="1" applyFont="1"/>
    <xf numFmtId="0" fontId="22" fillId="0" borderId="5" xfId="0" applyFont="1" applyFill="1" applyBorder="1"/>
    <xf numFmtId="0" fontId="22" fillId="0" borderId="7" xfId="0" applyFont="1" applyFill="1" applyBorder="1"/>
    <xf numFmtId="0" fontId="34" fillId="0" borderId="0" xfId="0" applyFont="1" applyFill="1" applyBorder="1"/>
    <xf numFmtId="0" fontId="34" fillId="0" borderId="8" xfId="0" applyFont="1" applyFill="1" applyBorder="1"/>
    <xf numFmtId="0" fontId="36" fillId="0" borderId="0" xfId="0" applyFont="1" applyFill="1" applyBorder="1" applyAlignment="1">
      <alignment horizontal="left" vertical="center"/>
    </xf>
    <xf numFmtId="0" fontId="16" fillId="0" borderId="0" xfId="0" applyFont="1" applyFill="1" applyBorder="1"/>
    <xf numFmtId="0" fontId="38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8" fillId="0" borderId="0" xfId="0" applyFont="1" applyFill="1" applyBorder="1"/>
    <xf numFmtId="0" fontId="50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9" fillId="0" borderId="5" xfId="0" applyFont="1" applyFill="1" applyBorder="1"/>
    <xf numFmtId="0" fontId="9" fillId="0" borderId="0" xfId="0" applyFont="1" applyFill="1" applyBorder="1"/>
    <xf numFmtId="0" fontId="9" fillId="0" borderId="6" xfId="0" applyFont="1" applyFill="1" applyBorder="1"/>
    <xf numFmtId="0" fontId="9" fillId="0" borderId="0" xfId="0" applyFont="1" applyFill="1"/>
    <xf numFmtId="3" fontId="7" fillId="0" borderId="0" xfId="0" applyNumberFormat="1" applyFont="1" applyFill="1" applyBorder="1"/>
    <xf numFmtId="0" fontId="47" fillId="0" borderId="0" xfId="0" applyFont="1" applyFill="1" applyBorder="1"/>
    <xf numFmtId="0" fontId="8" fillId="0" borderId="0" xfId="0" applyFont="1" applyFill="1" applyBorder="1"/>
    <xf numFmtId="0" fontId="44" fillId="0" borderId="0" xfId="0" applyFont="1" applyFill="1" applyBorder="1" applyAlignment="1">
      <alignment horizontal="left"/>
    </xf>
    <xf numFmtId="0" fontId="45" fillId="0" borderId="0" xfId="0" applyFont="1" applyFill="1" applyBorder="1"/>
    <xf numFmtId="0" fontId="46" fillId="0" borderId="0" xfId="0" applyFont="1" applyFill="1" applyBorder="1"/>
    <xf numFmtId="3" fontId="12" fillId="0" borderId="0" xfId="0" applyNumberFormat="1" applyFont="1" applyFill="1" applyBorder="1" applyAlignment="1">
      <alignment horizontal="left" vertical="center"/>
    </xf>
    <xf numFmtId="0" fontId="30" fillId="0" borderId="5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10" fillId="0" borderId="0" xfId="0" applyFont="1" applyFill="1"/>
    <xf numFmtId="0" fontId="55" fillId="0" borderId="0" xfId="0" applyFont="1" applyFill="1" applyBorder="1"/>
    <xf numFmtId="0" fontId="57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14" fillId="0" borderId="0" xfId="0" applyFont="1" applyFill="1"/>
    <xf numFmtId="0" fontId="40" fillId="0" borderId="0" xfId="0" applyFont="1" applyFill="1" applyAlignment="1">
      <alignment horizontal="center" vertical="top" readingOrder="1"/>
    </xf>
    <xf numFmtId="3" fontId="24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3" fillId="0" borderId="0" xfId="0" applyFont="1" applyFill="1"/>
    <xf numFmtId="0" fontId="16" fillId="0" borderId="0" xfId="0" applyFont="1" applyFill="1"/>
    <xf numFmtId="0" fontId="27" fillId="0" borderId="0" xfId="0" applyFont="1" applyFill="1" applyAlignment="1">
      <alignment horizontal="left" vertical="center"/>
    </xf>
    <xf numFmtId="0" fontId="28" fillId="0" borderId="0" xfId="0" applyFont="1" applyFill="1"/>
    <xf numFmtId="0" fontId="49" fillId="0" borderId="0" xfId="0" applyFont="1" applyFill="1"/>
    <xf numFmtId="0" fontId="14" fillId="0" borderId="2" xfId="0" applyFont="1" applyFill="1" applyBorder="1"/>
    <xf numFmtId="0" fontId="15" fillId="0" borderId="3" xfId="0" applyFont="1" applyFill="1" applyBorder="1"/>
    <xf numFmtId="0" fontId="14" fillId="0" borderId="3" xfId="0" applyFont="1" applyFill="1" applyBorder="1"/>
    <xf numFmtId="0" fontId="14" fillId="0" borderId="4" xfId="0" applyFont="1" applyFill="1" applyBorder="1"/>
    <xf numFmtId="3" fontId="15" fillId="0" borderId="0" xfId="0" applyNumberFormat="1" applyFont="1" applyFill="1"/>
    <xf numFmtId="0" fontId="15" fillId="0" borderId="0" xfId="0" applyFont="1" applyFill="1"/>
    <xf numFmtId="0" fontId="24" fillId="0" borderId="5" xfId="0" applyFont="1" applyFill="1" applyBorder="1" applyAlignment="1">
      <alignment vertical="center"/>
    </xf>
    <xf numFmtId="0" fontId="6" fillId="0" borderId="0" xfId="0" applyFont="1" applyFill="1" applyBorder="1"/>
    <xf numFmtId="0" fontId="32" fillId="0" borderId="0" xfId="0" applyFont="1" applyFill="1" applyBorder="1"/>
    <xf numFmtId="0" fontId="14" fillId="0" borderId="0" xfId="0" applyFont="1" applyFill="1" applyBorder="1"/>
    <xf numFmtId="0" fontId="31" fillId="0" borderId="5" xfId="0" applyFont="1" applyFill="1" applyBorder="1" applyAlignment="1">
      <alignment horizontal="center" vertical="center" wrapText="1"/>
    </xf>
    <xf numFmtId="164" fontId="31" fillId="0" borderId="0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center" wrapText="1"/>
    </xf>
    <xf numFmtId="164" fontId="31" fillId="0" borderId="6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 applyProtection="1">
      <alignment vertical="top" wrapText="1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>
      <alignment horizontal="center" vertical="center" wrapText="1"/>
    </xf>
    <xf numFmtId="164" fontId="31" fillId="0" borderId="8" xfId="0" applyNumberFormat="1" applyFont="1" applyFill="1" applyBorder="1" applyAlignment="1">
      <alignment horizontal="right" vertical="top"/>
    </xf>
    <xf numFmtId="0" fontId="31" fillId="0" borderId="8" xfId="0" applyFont="1" applyFill="1" applyBorder="1" applyAlignment="1">
      <alignment vertical="top" wrapText="1"/>
    </xf>
    <xf numFmtId="0" fontId="31" fillId="0" borderId="8" xfId="0" applyFont="1" applyFill="1" applyBorder="1" applyAlignment="1">
      <alignment horizontal="center" vertical="center" wrapText="1"/>
    </xf>
    <xf numFmtId="164" fontId="31" fillId="0" borderId="9" xfId="0" applyNumberFormat="1" applyFont="1" applyFill="1" applyBorder="1" applyAlignment="1">
      <alignment horizontal="right" vertical="top"/>
    </xf>
    <xf numFmtId="0" fontId="43" fillId="0" borderId="0" xfId="0" applyFont="1" applyFill="1"/>
    <xf numFmtId="0" fontId="48" fillId="4" borderId="0" xfId="0" applyFont="1" applyFill="1" applyBorder="1"/>
    <xf numFmtId="0" fontId="22" fillId="4" borderId="5" xfId="0" applyFont="1" applyFill="1" applyBorder="1"/>
    <xf numFmtId="0" fontId="54" fillId="4" borderId="0" xfId="0" applyFont="1" applyFill="1" applyBorder="1" applyAlignment="1">
      <alignment horizontal="center" vertical="center"/>
    </xf>
    <xf numFmtId="3" fontId="54" fillId="4" borderId="0" xfId="0" applyNumberFormat="1" applyFont="1" applyFill="1" applyBorder="1" applyAlignment="1">
      <alignment horizontal="center" vertical="center"/>
    </xf>
    <xf numFmtId="0" fontId="55" fillId="4" borderId="0" xfId="0" applyFont="1" applyFill="1" applyBorder="1"/>
    <xf numFmtId="0" fontId="22" fillId="4" borderId="0" xfId="0" applyFont="1" applyFill="1"/>
    <xf numFmtId="0" fontId="56" fillId="4" borderId="0" xfId="0" applyFont="1" applyFill="1" applyBorder="1"/>
    <xf numFmtId="0" fontId="59" fillId="4" borderId="0" xfId="0" applyFont="1" applyFill="1" applyAlignment="1">
      <alignment horizontal="center" vertical="center"/>
    </xf>
    <xf numFmtId="0" fontId="57" fillId="4" borderId="0" xfId="0" applyFont="1" applyFill="1" applyBorder="1" applyAlignment="1">
      <alignment horizontal="center" vertical="center"/>
    </xf>
    <xf numFmtId="165" fontId="55" fillId="4" borderId="0" xfId="0" applyNumberFormat="1" applyFont="1" applyFill="1" applyBorder="1" applyAlignment="1">
      <alignment horizontal="center"/>
    </xf>
    <xf numFmtId="0" fontId="59" fillId="4" borderId="0" xfId="0" applyFont="1" applyFill="1" applyAlignment="1">
      <alignment horizontal="left" vertical="center"/>
    </xf>
    <xf numFmtId="0" fontId="34" fillId="4" borderId="0" xfId="0" applyFont="1" applyFill="1" applyBorder="1"/>
    <xf numFmtId="165" fontId="55" fillId="4" borderId="0" xfId="0" applyNumberFormat="1" applyFont="1" applyFill="1" applyBorder="1" applyAlignment="1">
      <alignment horizontal="center" vertical="center"/>
    </xf>
    <xf numFmtId="165" fontId="57" fillId="4" borderId="0" xfId="0" applyNumberFormat="1" applyFont="1" applyFill="1" applyBorder="1" applyAlignment="1">
      <alignment horizontal="left" vertical="center"/>
    </xf>
    <xf numFmtId="0" fontId="31" fillId="0" borderId="6" xfId="0" applyFont="1" applyFill="1" applyBorder="1" applyAlignment="1">
      <alignment vertical="center"/>
    </xf>
    <xf numFmtId="0" fontId="17" fillId="2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165" fontId="51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/>
    <xf numFmtId="165" fontId="35" fillId="0" borderId="0" xfId="0" applyNumberFormat="1" applyFont="1" applyFill="1" applyBorder="1" applyAlignment="1">
      <alignment horizontal="center" vertical="center"/>
    </xf>
    <xf numFmtId="165" fontId="37" fillId="0" borderId="0" xfId="0" applyNumberFormat="1" applyFont="1" applyFill="1" applyBorder="1" applyAlignment="1"/>
    <xf numFmtId="0" fontId="63" fillId="4" borderId="0" xfId="0" applyFont="1" applyFill="1" applyBorder="1" applyAlignment="1">
      <alignment horizontal="center" wrapText="1"/>
    </xf>
    <xf numFmtId="0" fontId="64" fillId="0" borderId="0" xfId="0" applyFont="1" applyAlignment="1">
      <alignment horizontal="center" wrapText="1"/>
    </xf>
    <xf numFmtId="0" fontId="57" fillId="4" borderId="0" xfId="0" applyFont="1" applyFill="1" applyBorder="1" applyAlignment="1">
      <alignment horizontal="left" vertical="top" wrapText="1"/>
    </xf>
    <xf numFmtId="0" fontId="60" fillId="0" borderId="0" xfId="0" applyFont="1" applyAlignment="1">
      <alignment horizontal="left" vertical="top" wrapText="1"/>
    </xf>
    <xf numFmtId="0" fontId="61" fillId="0" borderId="0" xfId="0" applyFont="1" applyAlignment="1">
      <alignment horizontal="left" vertical="top"/>
    </xf>
    <xf numFmtId="0" fontId="6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4E2FE"/>
      <color rgb="FF0099FF"/>
      <color rgb="FF0066CC"/>
      <color rgb="FFFF9900"/>
      <color rgb="FFF23F0E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  <c:spPr>
        <a:solidFill>
          <a:srgbClr val="C4E2FE"/>
        </a:solidFill>
      </c:spPr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Расходы!$B$1</c:f>
              <c:strCache>
                <c:ptCount val="1"/>
                <c:pt idx="0">
                  <c:v>Национальная экономика (млн. руб.)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618-428A-9B8D-3E93F8A0DB9D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618-428A-9B8D-3E93F8A0DB9D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618-428A-9B8D-3E93F8A0DB9D}"/>
              </c:ext>
            </c:extLst>
          </c:dPt>
          <c:dLbls>
            <c:numFmt formatCode="#,##0.0" sourceLinked="0"/>
            <c:spPr>
              <a:solidFill>
                <a:srgbClr val="C4E2F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Расходы!$A$2:$A$4</c:f>
              <c:strCache>
                <c:ptCount val="3"/>
                <c:pt idx="0">
                  <c:v>2023 г. ФАКТ</c:v>
                </c:pt>
                <c:pt idx="1">
                  <c:v>2024 г. ПЛАН</c:v>
                </c:pt>
                <c:pt idx="2">
                  <c:v>2024 г. ФАКТ</c:v>
                </c:pt>
              </c:strCache>
            </c:strRef>
          </c:cat>
          <c:val>
            <c:numRef>
              <c:f>Расходы!$B$2:$B$4</c:f>
              <c:numCache>
                <c:formatCode>General</c:formatCode>
                <c:ptCount val="3"/>
                <c:pt idx="0">
                  <c:v>1062.8</c:v>
                </c:pt>
                <c:pt idx="1">
                  <c:v>1353.1</c:v>
                </c:pt>
                <c:pt idx="2">
                  <c:v>1146.5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5F-49D3-8046-AA1B5DE31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612480"/>
        <c:axId val="116622464"/>
      </c:barChart>
      <c:catAx>
        <c:axId val="11661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22464"/>
        <c:crosses val="autoZero"/>
        <c:auto val="1"/>
        <c:lblAlgn val="ctr"/>
        <c:lblOffset val="100"/>
        <c:noMultiLvlLbl val="0"/>
      </c:catAx>
      <c:valAx>
        <c:axId val="1166224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612480"/>
        <c:crosses val="autoZero"/>
        <c:crossBetween val="between"/>
      </c:valAx>
      <c:spPr>
        <a:solidFill>
          <a:srgbClr val="C4E2FE">
            <a:alpha val="50000"/>
          </a:srgbClr>
        </a:solidFill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400">
                <a:latin typeface="Arial" panose="020B0604020202020204" pitchFamily="34" charset="0"/>
                <a:cs typeface="Arial" panose="020B0604020202020204" pitchFamily="34" charset="0"/>
              </a:rPr>
              <a:t>Муниципальная </a:t>
            </a:r>
            <a:r>
              <a:rPr lang="ru-RU"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программа (млн. руб.)</a:t>
            </a:r>
            <a:endParaRPr lang="ru-RU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480681130544142"/>
          <c:y val="1.6934293469726542E-2"/>
        </c:manualLayout>
      </c:layout>
      <c:overlay val="0"/>
      <c:spPr>
        <a:solidFill>
          <a:srgbClr val="C4E2FE"/>
        </a:solidFill>
      </c:spPr>
    </c:title>
    <c:autoTitleDeleted val="0"/>
    <c:view3D>
      <c:rotX val="50"/>
      <c:rotY val="24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157927160133452"/>
          <c:w val="0.62667622764317332"/>
          <c:h val="0.8782848140142514"/>
        </c:manualLayout>
      </c:layout>
      <c:pie3DChart>
        <c:varyColors val="1"/>
        <c:ser>
          <c:idx val="0"/>
          <c:order val="0"/>
          <c:tx>
            <c:strRef>
              <c:f>Програм.расходы!$B$1</c:f>
              <c:strCache>
                <c:ptCount val="1"/>
                <c:pt idx="0">
                  <c:v>2024 г. ФАКТ</c:v>
                </c:pt>
              </c:strCache>
            </c:strRef>
          </c:tx>
          <c:explosion val="1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D19-439F-A6E1-2645C1913F2D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D19-439F-A6E1-2645C1913F2D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D19-439F-A6E1-2645C1913F2D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DD19-439F-A6E1-2645C1913F2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DD19-439F-A6E1-2645C1913F2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DD19-439F-A6E1-2645C1913F2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DD19-439F-A6E1-2645C1913F2D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602B-4314-909E-9F03CD30ECB6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9901-4C90-96D6-6B75909296F9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DD19-439F-A6E1-2645C1913F2D}"/>
              </c:ext>
            </c:extLst>
          </c:dPt>
          <c:dPt>
            <c:idx val="1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9901-4C90-96D6-6B75909296F9}"/>
              </c:ext>
            </c:extLst>
          </c:dPt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9901-4C90-96D6-6B75909296F9}"/>
              </c:ext>
            </c:extLst>
          </c:dPt>
          <c:dPt>
            <c:idx val="1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9901-4C90-96D6-6B75909296F9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8E28-4178-BC0D-6CF6ACEAD5AC}"/>
              </c:ext>
            </c:extLst>
          </c:dPt>
          <c:dLbls>
            <c:dLbl>
              <c:idx val="0"/>
              <c:layout>
                <c:manualLayout>
                  <c:x val="-2.5918658731392867E-2"/>
                  <c:y val="2.5369568138568226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956261750943611E-2"/>
                  <c:y val="-2.593847100176929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256360235042435E-2"/>
                  <c:y val="-6.9075934399398598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258617358647047E-2"/>
                  <c:y val="-4.252728367053614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7489363925899191E-2"/>
                  <c:y val="0.15574965587041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6467768607759548E-2"/>
                  <c:y val="-0.24977579812389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3885079894636144E-2"/>
                  <c:y val="-5.275407536123414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3579307972499844E-2"/>
                  <c:y val="-5.85231900824258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Програм.расходы!$B$2:$B$9</c:f>
              <c:numCache>
                <c:formatCode>#,##0.0</c:formatCode>
                <c:ptCount val="8"/>
                <c:pt idx="0">
                  <c:v>566.1</c:v>
                </c:pt>
                <c:pt idx="1">
                  <c:v>283.89999999999998</c:v>
                </c:pt>
                <c:pt idx="2">
                  <c:v>29.2</c:v>
                </c:pt>
                <c:pt idx="3">
                  <c:v>786.6</c:v>
                </c:pt>
                <c:pt idx="4">
                  <c:v>4528.8</c:v>
                </c:pt>
                <c:pt idx="5">
                  <c:v>2518.6999999999998</c:v>
                </c:pt>
                <c:pt idx="6">
                  <c:v>261.2</c:v>
                </c:pt>
                <c:pt idx="7">
                  <c:v>411.2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D19-439F-A6E1-2645C1913F2D}"/>
            </c:ext>
          </c:extLst>
        </c:ser>
        <c:ser>
          <c:idx val="1"/>
          <c:order val="1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'Дефицит-профицит'!$B$12</c:f>
              <c:numCache>
                <c:formatCode>#,##0.0</c:formatCode>
                <c:ptCount val="1"/>
                <c:pt idx="0">
                  <c:v>9462.9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DD19-439F-A6E1-2645C1913F2D}"/>
            </c:ext>
          </c:extLst>
        </c:ser>
        <c:ser>
          <c:idx val="2"/>
          <c:order val="2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Ref>
              <c:f>'Дефицит-профицит'!$B$12</c:f>
              <c:numCache>
                <c:formatCode>#,##0.0</c:formatCode>
                <c:ptCount val="1"/>
                <c:pt idx="0">
                  <c:v>9462.9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D19-439F-A6E1-2645C1913F2D}"/>
            </c:ext>
          </c:extLst>
        </c:ser>
        <c:ser>
          <c:idx val="3"/>
          <c:order val="3"/>
          <c:tx>
            <c:strRef>
              <c:f>'Дефицит-профицит'!$B$12</c:f>
              <c:strCache>
                <c:ptCount val="1"/>
                <c:pt idx="0">
                  <c:v>9 462,9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D19-439F-A6E1-2645C1913F2D}"/>
            </c:ext>
          </c:extLst>
        </c:ser>
        <c:ser>
          <c:idx val="4"/>
          <c:order val="4"/>
          <c:tx>
            <c:strRef>
              <c:f>'Дефицит-профицит'!$A$13:$B$13</c:f>
              <c:strCache>
                <c:ptCount val="1"/>
                <c:pt idx="0">
                  <c:v>Налоговые доходы 2 387,6</c:v>
                </c:pt>
              </c:strCache>
            </c:strRef>
          </c:tx>
          <c:explosion val="25"/>
          <c:cat>
            <c:strRef>
              <c:f>Програм.расходы!$A$2:$A$9</c:f>
              <c:strCache>
                <c:ptCount val="8"/>
                <c:pt idx="0">
                  <c:v>Совершенствование социально-экономической политики на территории городского округа Верхняя Пышма до 2027 года</c:v>
                </c:pt>
                <c:pt idx="1">
                  <c:v>Повышение эффективности управления муниципальной собственностью на территории городского округа Верхняя Пышма до 2027 года</c:v>
                </c:pt>
                <c:pt idx="2">
                  <c:v>Управление муниципальными финансами городского округа Верхняя Пышма до 2027 года</c:v>
                </c:pt>
                <c:pt idx="3">
                  <c: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c:v>
                </c:pt>
                <c:pt idx="4">
                  <c:v>Развитие социальной сферы в городском округе Верхняя Пышма до 2027 года</c:v>
                </c:pt>
                <c:pt idx="5">
                  <c:v>Реализация основных направлений муниципальной политики в строительном комплексе на территории городского округа Верхняя Пышма до 2027 года</c:v>
                </c:pt>
                <c:pt idx="6">
                  <c:v>Реализация основных направлений социальной политики на территории городского округа Верхняя Пышма до 2027 года</c:v>
                </c:pt>
                <c:pt idx="7">
                  <c:v>Формирование современной городской среды на территории городского округа Верхняя Пышма до 2030 года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D19-439F-A6E1-2645C191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C4E2FE">
            <a:alpha val="50000"/>
          </a:srgbClr>
        </a:solidFill>
      </c:spPr>
    </c:plotArea>
    <c:legend>
      <c:legendPos val="r"/>
      <c:legendEntry>
        <c:idx val="0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1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2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3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4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5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6"/>
        <c:txPr>
          <a:bodyPr/>
          <a:lstStyle/>
          <a:p>
            <a:pPr rtl="0">
              <a:defRPr sz="1200"/>
            </a:pPr>
            <a:endParaRPr lang="ru-RU"/>
          </a:p>
        </c:txPr>
      </c:legendEntry>
      <c:legendEntry>
        <c:idx val="7"/>
        <c:txPr>
          <a:bodyPr/>
          <a:lstStyle/>
          <a:p>
            <a:pPr rtl="0">
              <a:defRPr sz="1200"/>
            </a:pPr>
            <a:endParaRPr lang="ru-RU"/>
          </a:p>
        </c:txPr>
      </c:legendEntry>
      <c:layout>
        <c:manualLayout>
          <c:xMode val="edge"/>
          <c:yMode val="edge"/>
          <c:x val="0.52483123497478756"/>
          <c:y val="0"/>
          <c:w val="0.47516876502521249"/>
          <c:h val="1"/>
        </c:manualLayout>
      </c:layout>
      <c:overlay val="0"/>
      <c:spPr>
        <a:solidFill>
          <a:srgbClr val="C4E2FE"/>
        </a:solidFill>
      </c:spPr>
      <c:txPr>
        <a:bodyPr/>
        <a:lstStyle/>
        <a:p>
          <a:pPr rtl="0">
            <a:defRPr sz="12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546866802457168"/>
          <c:y val="1.7324051324889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5"/>
      <c:rotY val="20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59798775153106E-3"/>
          <c:y val="5.5952026272697922E-2"/>
          <c:w val="0.5871178315099993"/>
          <c:h val="0.82827102693244425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ФАКТ</c:v>
                </c:pt>
              </c:strCache>
            </c:strRef>
          </c:tx>
          <c:explosion val="10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C4-4828-9A30-FEDD32C4500E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C4-4828-9A30-FEDD32C4500E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7C4-4828-9A30-FEDD32C4500E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7C4-4828-9A30-FEDD32C4500E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7C4-4828-9A30-FEDD32C4500E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7C4-4828-9A30-FEDD32C4500E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5468-4233-BA4C-42AC7822446E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5468-4233-BA4C-42AC7822446E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5468-4233-BA4C-42AC7822446E}"/>
              </c:ext>
            </c:extLst>
          </c:dPt>
          <c:dLbls>
            <c:dLbl>
              <c:idx val="0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anchor="t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(2)'!$A$11:$A$16</c:f>
              <c:strCache>
                <c:ptCount val="6"/>
                <c:pt idx="0">
                  <c:v>Доходы от использования имущества, находящегося в муниципальной собственности</c:v>
                </c:pt>
                <c:pt idx="1">
                  <c:v>Плата за негативное воздействие на окружающую среду</c:v>
                </c:pt>
                <c:pt idx="2">
                  <c:v>Доходы от оказания платных услуг и компенсации затрат государства</c:v>
                </c:pt>
                <c:pt idx="3">
                  <c:v>Доходы от продажи материальных и нематериальных активов</c:v>
                </c:pt>
                <c:pt idx="4">
                  <c:v>Штрафы, санкции, возмещение ущерба</c:v>
                </c:pt>
                <c:pt idx="5">
                  <c:v>Прочие неналоговые доходы</c:v>
                </c:pt>
              </c:strCache>
            </c:strRef>
          </c:cat>
          <c:val>
            <c:numRef>
              <c:f>'ДОХОДЫ (2)'!$B$11:$B$16</c:f>
              <c:numCache>
                <c:formatCode>#,##0.0</c:formatCode>
                <c:ptCount val="6"/>
                <c:pt idx="0">
                  <c:v>185.1</c:v>
                </c:pt>
                <c:pt idx="1">
                  <c:v>24.3</c:v>
                </c:pt>
                <c:pt idx="2">
                  <c:v>41.3</c:v>
                </c:pt>
                <c:pt idx="3">
                  <c:v>45.5</c:v>
                </c:pt>
                <c:pt idx="4">
                  <c:v>7.4</c:v>
                </c:pt>
                <c:pt idx="5">
                  <c:v>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7C4-4828-9A30-FEDD32C4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59143722659667541"/>
          <c:y val="0"/>
          <c:w val="0.39457677165354332"/>
          <c:h val="0.98895790440153586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ru-RU"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94361652194321"/>
          <c:y val="1.9399537635866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0"/>
      <c:rotY val="359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42240611540638E-3"/>
          <c:y val="0.21007571363805666"/>
          <c:w val="0.47081901341075788"/>
          <c:h val="0.66129850278540503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ФАКТ</c:v>
                </c:pt>
              </c:strCache>
            </c:strRef>
          </c:tx>
          <c:explosion val="10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C4-4828-9A30-FEDD32C4500E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C4-4828-9A30-FEDD32C4500E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7C4-4828-9A30-FEDD32C4500E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7C4-4828-9A30-FEDD32C4500E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7C4-4828-9A30-FEDD32C4500E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7C4-4828-9A30-FEDD32C4500E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7C4-4828-9A30-FEDD32C4500E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7C4-4828-9A30-FEDD32C4500E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7C4-4828-9A30-FEDD32C4500E}"/>
              </c:ext>
            </c:extLst>
          </c:dPt>
          <c:dLbls>
            <c:dLbl>
              <c:idx val="1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(2)'!$A$2:$A$9</c:f>
              <c:strCache>
                <c:ptCount val="8"/>
                <c:pt idx="0">
                  <c:v>Налог на доходы физических лиц</c:v>
                </c:pt>
                <c:pt idx="1">
                  <c:v>Акцизы</c:v>
                </c:pt>
                <c:pt idx="2">
                  <c:v>Упрощенная система налогообложения</c:v>
                </c:pt>
                <c:pt idx="3">
                  <c:v>Патентная система налогообложения</c:v>
                </c:pt>
                <c:pt idx="4">
                  <c:v>Налог на имущество физических лиц</c:v>
                </c:pt>
                <c:pt idx="5">
                  <c:v>Земельный налог</c:v>
                </c:pt>
                <c:pt idx="6">
                  <c:v>Государственная пошлина</c:v>
                </c:pt>
                <c:pt idx="7">
                  <c:v>Прочие налоговые доходы</c:v>
                </c:pt>
              </c:strCache>
            </c:strRef>
          </c:cat>
          <c:val>
            <c:numRef>
              <c:f>'ДОХОДЫ (2)'!$B$2:$B$9</c:f>
              <c:numCache>
                <c:formatCode>#,##0.0</c:formatCode>
                <c:ptCount val="8"/>
                <c:pt idx="0">
                  <c:v>1576.7</c:v>
                </c:pt>
                <c:pt idx="1">
                  <c:v>59.8</c:v>
                </c:pt>
                <c:pt idx="2">
                  <c:v>485.3</c:v>
                </c:pt>
                <c:pt idx="3">
                  <c:v>14.9</c:v>
                </c:pt>
                <c:pt idx="4">
                  <c:v>88.8</c:v>
                </c:pt>
                <c:pt idx="5">
                  <c:v>130</c:v>
                </c:pt>
                <c:pt idx="6">
                  <c:v>31.5</c:v>
                </c:pt>
                <c:pt idx="7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7C4-4828-9A30-FEDD32C4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 rtl="0"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46804064156585556"/>
          <c:y val="0"/>
          <c:w val="0.52182939793353467"/>
          <c:h val="0.99512294717279359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9274344323455081"/>
          <c:y val="6.48148226906317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view3D>
      <c:rotX val="70"/>
      <c:rotY val="210"/>
      <c:depthPercent val="100"/>
      <c:rAngAx val="0"/>
      <c:perspective val="1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771974917420727E-4"/>
          <c:y val="8.8488964047279309E-2"/>
          <c:w val="0.47369535335981877"/>
          <c:h val="0.63999066391868809"/>
        </c:manualLayout>
      </c:layout>
      <c:pie3DChart>
        <c:varyColors val="1"/>
        <c:ser>
          <c:idx val="0"/>
          <c:order val="0"/>
          <c:tx>
            <c:strRef>
              <c:f>'ДОХОДЫ (2)'!$B$1</c:f>
              <c:strCache>
                <c:ptCount val="1"/>
                <c:pt idx="0">
                  <c:v>2024 г. ФАКТ</c:v>
                </c:pt>
              </c:strCache>
            </c:strRef>
          </c:tx>
          <c:explosion val="15"/>
          <c:dPt>
            <c:idx val="0"/>
            <c:bubble3D val="0"/>
            <c:explosion val="5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0A8-41A9-8257-14FDB075C6A5}"/>
              </c:ext>
            </c:extLst>
          </c:dPt>
          <c:dPt>
            <c:idx val="1"/>
            <c:bubble3D val="0"/>
            <c:explosion val="7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0A8-41A9-8257-14FDB075C6A5}"/>
              </c:ext>
            </c:extLst>
          </c:dPt>
          <c:dPt>
            <c:idx val="2"/>
            <c:bubble3D val="0"/>
            <c:explosion val="7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0A8-41A9-8257-14FDB075C6A5}"/>
              </c:ext>
            </c:extLst>
          </c:dPt>
          <c:dPt>
            <c:idx val="3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0A8-41A9-8257-14FDB075C6A5}"/>
              </c:ext>
            </c:extLst>
          </c:dPt>
          <c:dPt>
            <c:idx val="4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0A8-41A9-8257-14FDB075C6A5}"/>
              </c:ext>
            </c:extLst>
          </c:dPt>
          <c:dPt>
            <c:idx val="5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0A8-41A9-8257-14FDB075C6A5}"/>
              </c:ext>
            </c:extLst>
          </c:dPt>
          <c:dPt>
            <c:idx val="6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0A8-41A9-8257-14FDB075C6A5}"/>
              </c:ext>
            </c:extLst>
          </c:dPt>
          <c:dPt>
            <c:idx val="7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0A8-41A9-8257-14FDB075C6A5}"/>
              </c:ext>
            </c:extLst>
          </c:dPt>
          <c:dPt>
            <c:idx val="8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0A8-41A9-8257-14FDB075C6A5}"/>
              </c:ext>
            </c:extLst>
          </c:dPt>
          <c:dLbls>
            <c:dLbl>
              <c:idx val="0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4358324434482953E-2"/>
                  <c:y val="5.8156917361307868E-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6"/>
              <c:layout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ru-RU"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'ДОХОДЫ (2)'!$A$18:$A$24</c:f>
              <c:strCache>
                <c:ptCount val="7"/>
                <c:pt idx="0">
                  <c:v>Дотации бюджетам бюджетной системы Российской Федерации</c:v>
                </c:pt>
                <c:pt idx="1">
                  <c:v>Субсидии бюджетам бюджетной системы Российской Федерации (межбюджетные субсидии)</c:v>
                </c:pt>
                <c:pt idx="2">
                  <c:v>Субвенции бюджетам бюджетной системы Российской Федерации</c:v>
                </c:pt>
                <c:pt idx="3">
                  <c:v>Иные межбюджетные трансферты</c:v>
                </c:pt>
                <c:pt idx="4">
                  <c:v>Прочие безвозмездные поступления</c:v>
                </c:pt>
                <c:pt idx="5">
                  <c:v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c:v>
                </c:pt>
                <c:pt idx="6">
                  <c:v>Возврат остатков субсидий, субвенций и иных межбюджетных трансфертов, имеющих целевое назначение, прошлых лет</c:v>
                </c:pt>
              </c:strCache>
            </c:strRef>
          </c:cat>
          <c:val>
            <c:numRef>
              <c:f>'ДОХОДЫ (2)'!$B$18:$B$24</c:f>
              <c:numCache>
                <c:formatCode>#,##0.0</c:formatCode>
                <c:ptCount val="7"/>
                <c:pt idx="0">
                  <c:v>2295.5</c:v>
                </c:pt>
                <c:pt idx="1">
                  <c:v>1236.4000000000001</c:v>
                </c:pt>
                <c:pt idx="2">
                  <c:v>2048.8000000000002</c:v>
                </c:pt>
                <c:pt idx="3">
                  <c:v>458.5</c:v>
                </c:pt>
                <c:pt idx="4">
                  <c:v>2.6</c:v>
                </c:pt>
                <c:pt idx="5">
                  <c:v>1.9</c:v>
                </c:pt>
                <c:pt idx="6">
                  <c:v>-40.4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F0A8-41A9-8257-14FDB075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r"/>
      <c:legendEntry>
        <c:idx val="0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6"/>
        <c:txPr>
          <a:bodyPr rot="0" spcFirstLastPara="1" vertOverflow="ellipsis" vert="horz" wrap="square" anchor="t" anchorCtr="1"/>
          <a:lstStyle/>
          <a:p>
            <a:pPr algn="l" rtl="0">
              <a:defRPr lang="ru-RU"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46171365529594188"/>
          <c:y val="2.6203934725100202E-3"/>
          <c:w val="0.5354614150807826"/>
          <c:h val="0.99737960652749003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 algn="l" rtl="0">
            <a:defRPr lang="ru-RU"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C4E2FE">
        <a:alpha val="50000"/>
      </a:srgbClr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80"/>
      <c:rotY val="21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400151000377499E-3"/>
          <c:y val="0.10497810223085721"/>
          <c:w val="0.54139434923575724"/>
          <c:h val="0.76354226931141089"/>
        </c:manualLayout>
      </c:layout>
      <c:pie3DChart>
        <c:varyColors val="1"/>
        <c:ser>
          <c:idx val="0"/>
          <c:order val="0"/>
          <c:tx>
            <c:strRef>
              <c:f>'Дефицит-профицит'!$B$1</c:f>
              <c:strCache>
                <c:ptCount val="1"/>
                <c:pt idx="0">
                  <c:v>2024 г. ФАКТ</c:v>
                </c:pt>
              </c:strCache>
            </c:strRef>
          </c:tx>
          <c:explosion val="10"/>
          <c:dPt>
            <c:idx val="0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1-DD19-439F-A6E1-2645C1913F2D}"/>
              </c:ext>
            </c:extLst>
          </c:dPt>
          <c:dPt>
            <c:idx val="1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3-DD19-439F-A6E1-2645C1913F2D}"/>
              </c:ext>
            </c:extLst>
          </c:dPt>
          <c:dPt>
            <c:idx val="2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5-DD19-439F-A6E1-2645C1913F2D}"/>
              </c:ext>
            </c:extLst>
          </c:dPt>
          <c:dPt>
            <c:idx val="3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7-DD19-439F-A6E1-2645C1913F2D}"/>
              </c:ext>
            </c:extLst>
          </c:dPt>
          <c:dPt>
            <c:idx val="4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9-DD19-439F-A6E1-2645C1913F2D}"/>
              </c:ext>
            </c:extLst>
          </c:dPt>
          <c:dPt>
            <c:idx val="5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B-DD19-439F-A6E1-2645C1913F2D}"/>
              </c:ext>
            </c:extLst>
          </c:dPt>
          <c:dPt>
            <c:idx val="6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D-DD19-439F-A6E1-2645C1913F2D}"/>
              </c:ext>
            </c:extLst>
          </c:dPt>
          <c:dPt>
            <c:idx val="9"/>
            <c:bubble3D val="0"/>
            <c:spPr/>
            <c:extLst xmlns:c16r2="http://schemas.microsoft.com/office/drawing/2015/06/chart">
              <c:ext xmlns:c16="http://schemas.microsoft.com/office/drawing/2014/chart" uri="{C3380CC4-5D6E-409C-BE32-E72D297353CC}">
                <c16:uniqueId val="{0000000F-DD19-439F-A6E1-2645C1913F2D}"/>
              </c:ext>
            </c:extLst>
          </c:dPt>
          <c:dLbls>
            <c:dLbl>
              <c:idx val="0"/>
              <c:layout>
                <c:manualLayout>
                  <c:x val="4.9830124575311441E-2"/>
                  <c:y val="-6.294360040686378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5.837711011349135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7819679391718162E-2"/>
                  <c:y val="-1.712165677409915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3420158550396372E-2"/>
                  <c:y val="6.869273202279679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420625224791406E-2"/>
                  <c:y val="7.0757474293158582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5,0</a:t>
                    </a:r>
                    <a:r>
                      <a:rPr lang="en-US"/>
                      <a:t>%</a:t>
                    </a:r>
                  </a:p>
                </c:rich>
              </c:tx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041504296674128"/>
                  <c:y val="-2.775171179637677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algn="ctr">
                    <a:defRPr lang="ru-RU"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u-RU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8289118163740287"/>
                  <c:y val="-5.553859508190028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2.5855426055887976E-2"/>
                  <c:y val="2.10620945606588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2.2665513356696778E-2"/>
                  <c:y val="-7.96743260790964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9,</a:t>
                    </a:r>
                    <a:r>
                      <a:rPr lang="ru-RU"/>
                      <a:t>0</a:t>
                    </a:r>
                    <a:r>
                      <a:rPr lang="en-US"/>
                      <a:t>%</a:t>
                    </a:r>
                  </a:p>
                </c:rich>
              </c:tx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-1.8484110777206075E-2"/>
                  <c:y val="1.0533860999461173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-4.1333128383373177E-2"/>
                  <c:y val="-5.647464675786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'Дефицит-профицит'!$A$2:$A$11</c:f>
              <c:strCache>
                <c:ptCount val="10"/>
                <c:pt idx="0">
                  <c:v>Общегосударственные расходы</c:v>
                </c:pt>
                <c:pt idx="1">
                  <c:v>Национальная безопасность и правоохранительная деятельность</c:v>
                </c:pt>
                <c:pt idx="2">
                  <c:v>Национальная экономика</c:v>
                </c:pt>
                <c:pt idx="3">
                  <c:v>Жилищно-коммунальное хозяйство</c:v>
                </c:pt>
                <c:pt idx="4">
                  <c:v>Культура и кинематография</c:v>
                </c:pt>
                <c:pt idx="5">
                  <c:v>Охрана окружающей среды</c:v>
                </c:pt>
                <c:pt idx="6">
                  <c:v>Образование</c:v>
                </c:pt>
                <c:pt idx="7">
                  <c:v>Социальная политика</c:v>
                </c:pt>
                <c:pt idx="8">
                  <c:v>Физическая культура и спорт</c:v>
                </c:pt>
                <c:pt idx="9">
                  <c:v>Средства массовой информации</c:v>
                </c:pt>
              </c:strCache>
            </c:strRef>
          </c:cat>
          <c:val>
            <c:numRef>
              <c:f>'Дефицит-профицит'!$B$2:$B$11</c:f>
              <c:numCache>
                <c:formatCode>#,##0.0</c:formatCode>
                <c:ptCount val="10"/>
                <c:pt idx="0">
                  <c:v>409.6</c:v>
                </c:pt>
                <c:pt idx="1">
                  <c:v>71</c:v>
                </c:pt>
                <c:pt idx="2">
                  <c:v>1146.5</c:v>
                </c:pt>
                <c:pt idx="3">
                  <c:v>1167.4000000000001</c:v>
                </c:pt>
                <c:pt idx="4">
                  <c:v>338.9</c:v>
                </c:pt>
                <c:pt idx="5">
                  <c:v>49.2</c:v>
                </c:pt>
                <c:pt idx="6">
                  <c:v>5166.3</c:v>
                </c:pt>
                <c:pt idx="7">
                  <c:v>257.89999999999998</c:v>
                </c:pt>
                <c:pt idx="8">
                  <c:v>847.4</c:v>
                </c:pt>
                <c:pt idx="9">
                  <c:v>8.6999999999999993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D19-439F-A6E1-2645C191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0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1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2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3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4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5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6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7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8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9"/>
        <c:txPr>
          <a:bodyPr/>
          <a:lstStyle/>
          <a:p>
            <a:pPr rtl="0">
              <a:defRPr sz="14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x val="0.54214615181028392"/>
          <c:y val="2.255300355396268E-3"/>
          <c:w val="0.45620634937145405"/>
          <c:h val="0.99774469964460377"/>
        </c:manualLayout>
      </c:layout>
      <c:overlay val="0"/>
      <c:spPr>
        <a:solidFill>
          <a:srgbClr val="C4E2FE"/>
        </a:solidFill>
      </c:spPr>
      <c:txPr>
        <a:bodyPr/>
        <a:lstStyle/>
        <a:p>
          <a:pPr rtl="0">
            <a:defRPr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75776"/>
        <c:axId val="41493248"/>
      </c:barChart>
      <c:catAx>
        <c:axId val="41675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93248"/>
        <c:crosses val="autoZero"/>
        <c:auto val="1"/>
        <c:lblAlgn val="ctr"/>
        <c:lblOffset val="100"/>
        <c:noMultiLvlLbl val="0"/>
      </c:catAx>
      <c:valAx>
        <c:axId val="414932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675776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>
        <c:manualLayout>
          <c:xMode val="edge"/>
          <c:yMode val="edge"/>
          <c:x val="0.15311348953033746"/>
          <c:y val="1.8565940127049336E-2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Доходы1!$B$1</c:f>
              <c:strCache>
                <c:ptCount val="1"/>
                <c:pt idx="0">
                  <c:v>Неналоговые доходы (млн. руб.)</c:v>
                </c:pt>
              </c:strCache>
            </c:strRef>
          </c:tx>
          <c:spPr>
            <a:solidFill>
              <a:srgbClr val="C4E2F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numFmt formatCode="#,##0.0" sourceLinked="0"/>
            <c:spPr>
              <a:solidFill>
                <a:srgbClr val="C4E2F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Доходы1!$A$2:$A$4</c:f>
              <c:strCache>
                <c:ptCount val="3"/>
                <c:pt idx="0">
                  <c:v>2023 г. ФАКТ</c:v>
                </c:pt>
                <c:pt idx="1">
                  <c:v>2024 г. ПЛАН</c:v>
                </c:pt>
                <c:pt idx="2">
                  <c:v>2024 г. ФАКТ</c:v>
                </c:pt>
              </c:strCache>
            </c:strRef>
          </c:cat>
          <c:val>
            <c:numRef>
              <c:f>Доходы1!$B$2:$B$4</c:f>
              <c:numCache>
                <c:formatCode>#,##0.0_ ;\-#,##0.0\ </c:formatCode>
                <c:ptCount val="3"/>
                <c:pt idx="0">
                  <c:v>471.5</c:v>
                </c:pt>
                <c:pt idx="1">
                  <c:v>300.5</c:v>
                </c:pt>
                <c:pt idx="2">
                  <c:v>304.8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82-4385-AF1F-729720E3C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21536"/>
        <c:axId val="41523072"/>
      </c:barChart>
      <c:catAx>
        <c:axId val="41521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1523072"/>
        <c:crosses val="autoZero"/>
        <c:auto val="1"/>
        <c:lblAlgn val="ctr"/>
        <c:lblOffset val="100"/>
        <c:noMultiLvlLbl val="0"/>
      </c:catAx>
      <c:valAx>
        <c:axId val="4152307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solidFill>
            <a:srgbClr val="C4E2FE"/>
          </a:solidFill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41521536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rich>
      </c:tx>
      <c:layout>
        <c:manualLayout>
          <c:xMode val="edge"/>
          <c:yMode val="edge"/>
          <c:x val="0.5072992903422876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75"/>
      <c:rotY val="0"/>
      <c:rAngAx val="0"/>
      <c:perspective val="30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7.9457224709656386E-3"/>
          <c:w val="0.76594302750199705"/>
          <c:h val="0.97254558866416208"/>
        </c:manualLayout>
      </c:layout>
      <c:pie3DChart>
        <c:varyColors val="1"/>
        <c:ser>
          <c:idx val="0"/>
          <c:order val="0"/>
          <c:tx>
            <c:strRef>
              <c:f>'Дефицит-профицит'!$B$1</c:f>
              <c:strCache>
                <c:ptCount val="1"/>
                <c:pt idx="0">
                  <c:v>2024 г. ФАКТ</c:v>
                </c:pt>
              </c:strCache>
            </c:strRef>
          </c:tx>
          <c:explosion val="25"/>
          <c:dPt>
            <c:idx val="0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F5E-4BA2-80E6-1FF8CFBA189A}"/>
              </c:ext>
            </c:extLst>
          </c:dPt>
          <c:dPt>
            <c:idx val="1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F5E-4BA2-80E6-1FF8CFBA189A}"/>
              </c:ext>
            </c:extLst>
          </c:dPt>
          <c:dPt>
            <c:idx val="2"/>
            <c:bubble3D val="0"/>
            <c:spPr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5E-4BA2-80E6-1FF8CFBA189A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0216679474177075E-2"/>
                  <c:y val="6.135818991005578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'Дефицит-профицит'!$A$13:$A$15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'Дефицит-профицит'!$B$13:$B$15</c:f>
              <c:numCache>
                <c:formatCode>#,##0.0</c:formatCode>
                <c:ptCount val="3"/>
                <c:pt idx="0">
                  <c:v>2387.6</c:v>
                </c:pt>
                <c:pt idx="1">
                  <c:v>304.8</c:v>
                </c:pt>
                <c:pt idx="2">
                  <c:v>6003.3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F5E-4BA2-80E6-1FF8CFBA1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x val="0.65164829648640543"/>
          <c:y val="4.4217659067126422E-2"/>
          <c:w val="0.30245110662146807"/>
          <c:h val="0.85325785257234998"/>
        </c:manualLayout>
      </c:layout>
      <c:overlay val="0"/>
      <c:spPr>
        <a:solidFill>
          <a:srgbClr val="C4E2F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РП!$A$1" fmlaRange="'Республиканские программы'!$A$2:$A$4" sel="3" val="0"/>
</file>

<file path=xl/ctrlProps/ctrlProp2.xml><?xml version="1.0" encoding="utf-8"?>
<formControlPr xmlns="http://schemas.microsoft.com/office/spreadsheetml/2009/9/main" objectType="Drop" dropLines="10" dropStyle="combo" dx="20" fmlaLink="Расходы!$A$1" fmlaRange="Структура!$A$2:$A$11" noThreeD="1" sel="3" val="0"/>
</file>

<file path=xl/ctrlProps/ctrlProp3.xml><?xml version="1.0" encoding="utf-8"?>
<formControlPr xmlns="http://schemas.microsoft.com/office/spreadsheetml/2009/9/main" objectType="Drop" dropLines="3" dropStyle="combo" dx="20" fmlaLink="Програм.расходы!$A$1" fmlaRange="ПСР!$A$2:$A$4" sel="3" val="0"/>
</file>

<file path=xl/ctrlProps/ctrlProp4.xml><?xml version="1.0" encoding="utf-8"?>
<formControlPr xmlns="http://schemas.microsoft.com/office/spreadsheetml/2009/9/main" objectType="Drop" dropLines="3" dropStyle="combo" dx="20" fmlaLink="'ДОХОДЫ (2)'!$A$1" fmlaRange="НД!$A$2:$A$4" sel="3" val="0"/>
</file>

<file path=xl/ctrlProps/ctrlProp5.xml><?xml version="1.0" encoding="utf-8"?>
<formControlPr xmlns="http://schemas.microsoft.com/office/spreadsheetml/2009/9/main" objectType="Drop" dropLines="3" dropStyle="combo" dx="20" fmlaLink="'Дефицит-профицит'!$A$1" fmlaRange="'Доходы-расходы'!$A$2:$A$4" sel="3" val="0"/>
</file>

<file path=xl/ctrlProps/ctrlProp6.xml><?xml version="1.0" encoding="utf-8"?>
<formControlPr xmlns="http://schemas.microsoft.com/office/spreadsheetml/2009/9/main" objectType="Drop" dropLines="3" dropStyle="combo" dx="20" fmlaLink="Доходы1!$A$1" fmlaRange="Структура!$A$13:$A$15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&#1041;&#1070;&#1044;&#1046;&#1045;&#1058;!A1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hyperlink" Target="#&#1044;&#1054;&#1061;&#1054;&#1044;&#1067;!A1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hyperlink" Target="#&#1055;&#1056;&#1054;&#1043;&#1056;&#1040;&#1052;&#1052;&#1067;!A1"/><Relationship Id="rId5" Type="http://schemas.openxmlformats.org/officeDocument/2006/relationships/image" Target="../media/image5.jpeg"/><Relationship Id="rId10" Type="http://schemas.openxmlformats.org/officeDocument/2006/relationships/hyperlink" Target="#'&#1056;&#1040;&#1057;&#1061;&#1054;&#1044;&#1067; '!A1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&#1044;&#1054;&#1061;&#1054;&#1044;&#1067;!A1"/><Relationship Id="rId2" Type="http://schemas.openxmlformats.org/officeDocument/2006/relationships/chart" Target="../charts/chart1.xml"/><Relationship Id="rId1" Type="http://schemas.openxmlformats.org/officeDocument/2006/relationships/image" Target="../media/image12.jpg"/><Relationship Id="rId6" Type="http://schemas.openxmlformats.org/officeDocument/2006/relationships/hyperlink" Target="#&#1041;&#1070;&#1044;&#1046;&#1045;&#1058;!A1"/><Relationship Id="rId5" Type="http://schemas.openxmlformats.org/officeDocument/2006/relationships/hyperlink" Target="#&#1055;&#1056;&#1054;&#1043;&#1056;&#1040;&#1052;&#1052;&#1067;!A1"/><Relationship Id="rId4" Type="http://schemas.openxmlformats.org/officeDocument/2006/relationships/hyperlink" Target="#'&#1056;&#1040;&#1057;&#1061;&#1054;&#1044;&#1067; 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&#1056;&#1040;&#1057;&#1061;&#1054;&#1044;&#1067; '!A1"/><Relationship Id="rId3" Type="http://schemas.openxmlformats.org/officeDocument/2006/relationships/chart" Target="../charts/chart4.xml"/><Relationship Id="rId7" Type="http://schemas.openxmlformats.org/officeDocument/2006/relationships/hyperlink" Target="#&#1044;&#1054;&#1061;&#1054;&#1044;&#1067;!A1"/><Relationship Id="rId2" Type="http://schemas.openxmlformats.org/officeDocument/2006/relationships/chart" Target="../charts/chart3.xml"/><Relationship Id="rId1" Type="http://schemas.openxmlformats.org/officeDocument/2006/relationships/image" Target="../media/image13.jpg"/><Relationship Id="rId6" Type="http://schemas.openxmlformats.org/officeDocument/2006/relationships/hyperlink" Target="#&#1041;&#1070;&#1044;&#1046;&#1045;&#1058;!A1"/><Relationship Id="rId5" Type="http://schemas.openxmlformats.org/officeDocument/2006/relationships/hyperlink" Target="#&#1055;&#1056;&#1054;&#1043;&#1056;&#1040;&#1052;&#1052;&#1067;!A1"/><Relationship Id="rId4" Type="http://schemas.openxmlformats.org/officeDocument/2006/relationships/chart" Target="../charts/chart5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&#1055;&#1056;&#1054;&#1043;&#1056;&#1040;&#1052;&#1052;&#1067;!A1"/><Relationship Id="rId3" Type="http://schemas.openxmlformats.org/officeDocument/2006/relationships/chart" Target="../charts/chart6.xml"/><Relationship Id="rId7" Type="http://schemas.openxmlformats.org/officeDocument/2006/relationships/hyperlink" Target="#&#1044;&#1054;&#1061;&#1054;&#1044;&#1067;!A1"/><Relationship Id="rId2" Type="http://schemas.openxmlformats.org/officeDocument/2006/relationships/hyperlink" Target="#&#1041;&#1070;&#1044;&#1046;&#1045;&#1058;!A1"/><Relationship Id="rId1" Type="http://schemas.openxmlformats.org/officeDocument/2006/relationships/image" Target="../media/image14.jp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Relationship Id="rId9" Type="http://schemas.openxmlformats.org/officeDocument/2006/relationships/hyperlink" Target="#'&#1056;&#1040;&#1057;&#1061;&#1054;&#1044;&#1067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0</xdr:row>
      <xdr:rowOff>66675</xdr:rowOff>
    </xdr:from>
    <xdr:to>
      <xdr:col>4</xdr:col>
      <xdr:colOff>2873759</xdr:colOff>
      <xdr:row>1</xdr:row>
      <xdr:rowOff>810998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4575" y="66675"/>
          <a:ext cx="1597409" cy="201114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590550</xdr:colOff>
      <xdr:row>2</xdr:row>
      <xdr:rowOff>448626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172074" cy="2553651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4</xdr:col>
      <xdr:colOff>1318271</xdr:colOff>
      <xdr:row>5</xdr:row>
      <xdr:rowOff>318497</xdr:rowOff>
    </xdr:from>
    <xdr:to>
      <xdr:col>4</xdr:col>
      <xdr:colOff>2950379</xdr:colOff>
      <xdr:row>5</xdr:row>
      <xdr:rowOff>1457325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496" y="6376397"/>
          <a:ext cx="1632108" cy="1138828"/>
        </a:xfrm>
        <a:prstGeom prst="rect">
          <a:avLst/>
        </a:prstGeom>
      </xdr:spPr>
    </xdr:pic>
    <xdr:clientData/>
  </xdr:twoCellAnchor>
  <xdr:oneCellAnchor>
    <xdr:from>
      <xdr:col>0</xdr:col>
      <xdr:colOff>4314825</xdr:colOff>
      <xdr:row>0</xdr:row>
      <xdr:rowOff>0</xdr:rowOff>
    </xdr:from>
    <xdr:ext cx="8877300" cy="16478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314825" y="0"/>
          <a:ext cx="8877300" cy="1647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Муниципальные программы </a:t>
          </a:r>
        </a:p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городского округа</a:t>
          </a:r>
          <a:r>
            <a:rPr lang="ru-RU" sz="3200" b="1" i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Верхняя Пышма</a:t>
          </a:r>
          <a:endParaRPr lang="ru-RU" sz="3200" b="1" i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10</xdr:col>
      <xdr:colOff>552450</xdr:colOff>
      <xdr:row>0</xdr:row>
      <xdr:rowOff>1266825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2002750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4</xdr:col>
      <xdr:colOff>1514475</xdr:colOff>
      <xdr:row>4</xdr:row>
      <xdr:rowOff>273295</xdr:rowOff>
    </xdr:from>
    <xdr:to>
      <xdr:col>4</xdr:col>
      <xdr:colOff>2860061</xdr:colOff>
      <xdr:row>5</xdr:row>
      <xdr:rowOff>16545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982700" y="5083420"/>
          <a:ext cx="1345586" cy="9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847726</xdr:colOff>
      <xdr:row>2</xdr:row>
      <xdr:rowOff>317334</xdr:rowOff>
    </xdr:from>
    <xdr:to>
      <xdr:col>1</xdr:col>
      <xdr:colOff>2695576</xdr:colOff>
      <xdr:row>2</xdr:row>
      <xdr:rowOff>1241257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2422359"/>
          <a:ext cx="1847850" cy="923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1085850</xdr:colOff>
      <xdr:row>5</xdr:row>
      <xdr:rowOff>310327</xdr:rowOff>
    </xdr:from>
    <xdr:to>
      <xdr:col>1</xdr:col>
      <xdr:colOff>2654349</xdr:colOff>
      <xdr:row>5</xdr:row>
      <xdr:rowOff>1506913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67375" y="6368227"/>
          <a:ext cx="1568499" cy="1196586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4</xdr:row>
      <xdr:rowOff>272762</xdr:rowOff>
    </xdr:from>
    <xdr:to>
      <xdr:col>1</xdr:col>
      <xdr:colOff>2638425</xdr:colOff>
      <xdr:row>5</xdr:row>
      <xdr:rowOff>7720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5082887"/>
          <a:ext cx="1143000" cy="98273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3</xdr:row>
      <xdr:rowOff>333376</xdr:rowOff>
    </xdr:from>
    <xdr:to>
      <xdr:col>1</xdr:col>
      <xdr:colOff>2609851</xdr:colOff>
      <xdr:row>3</xdr:row>
      <xdr:rowOff>1406844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6" y="3705226"/>
          <a:ext cx="1752600" cy="1073468"/>
        </a:xfrm>
        <a:prstGeom prst="rect">
          <a:avLst/>
        </a:prstGeom>
      </xdr:spPr>
    </xdr:pic>
    <xdr:clientData/>
  </xdr:twoCellAnchor>
  <xdr:twoCellAnchor editAs="oneCell">
    <xdr:from>
      <xdr:col>4</xdr:col>
      <xdr:colOff>1264279</xdr:colOff>
      <xdr:row>3</xdr:row>
      <xdr:rowOff>247392</xdr:rowOff>
    </xdr:from>
    <xdr:to>
      <xdr:col>4</xdr:col>
      <xdr:colOff>2821895</xdr:colOff>
      <xdr:row>3</xdr:row>
      <xdr:rowOff>1419225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2504" y="3619242"/>
          <a:ext cx="1557616" cy="1171833"/>
        </a:xfrm>
        <a:prstGeom prst="rect">
          <a:avLst/>
        </a:prstGeom>
      </xdr:spPr>
    </xdr:pic>
    <xdr:clientData/>
  </xdr:twoCellAnchor>
  <xdr:twoCellAnchor>
    <xdr:from>
      <xdr:col>5</xdr:col>
      <xdr:colOff>28575</xdr:colOff>
      <xdr:row>0</xdr:row>
      <xdr:rowOff>730706</xdr:rowOff>
    </xdr:from>
    <xdr:to>
      <xdr:col>5</xdr:col>
      <xdr:colOff>2188575</xdr:colOff>
      <xdr:row>0</xdr:row>
      <xdr:rowOff>1018706</xdr:rowOff>
    </xdr:to>
    <xdr:sp macro="" textlink="">
      <xdr:nvSpPr>
        <xdr:cNvPr id="28" name="Пятиугольник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5449550" y="73070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xdr:twoCellAnchor>
    <xdr:from>
      <xdr:col>5</xdr:col>
      <xdr:colOff>36739</xdr:colOff>
      <xdr:row>0</xdr:row>
      <xdr:rowOff>1068163</xdr:rowOff>
    </xdr:from>
    <xdr:to>
      <xdr:col>5</xdr:col>
      <xdr:colOff>2196739</xdr:colOff>
      <xdr:row>1</xdr:row>
      <xdr:rowOff>89338</xdr:rowOff>
    </xdr:to>
    <xdr:sp macro="" textlink="">
      <xdr:nvSpPr>
        <xdr:cNvPr id="30" name="Пятиугольник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15457714" y="106816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5</xdr:col>
      <xdr:colOff>47624</xdr:colOff>
      <xdr:row>0</xdr:row>
      <xdr:rowOff>402773</xdr:rowOff>
    </xdr:from>
    <xdr:to>
      <xdr:col>5</xdr:col>
      <xdr:colOff>2207624</xdr:colOff>
      <xdr:row>0</xdr:row>
      <xdr:rowOff>690773</xdr:rowOff>
    </xdr:to>
    <xdr:sp macro="" textlink="">
      <xdr:nvSpPr>
        <xdr:cNvPr id="34" name="Пятиугольник 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15468599" y="40277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5</xdr:col>
      <xdr:colOff>19050</xdr:colOff>
      <xdr:row>0</xdr:row>
      <xdr:rowOff>58512</xdr:rowOff>
    </xdr:from>
    <xdr:to>
      <xdr:col>5</xdr:col>
      <xdr:colOff>2179050</xdr:colOff>
      <xdr:row>0</xdr:row>
      <xdr:rowOff>346512</xdr:rowOff>
    </xdr:to>
    <xdr:sp macro="" textlink="">
      <xdr:nvSpPr>
        <xdr:cNvPr id="32" name="Пятиугольник 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15440025" y="58512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6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2381250</xdr:colOff>
          <xdr:row>1</xdr:row>
          <xdr:rowOff>219075</xdr:rowOff>
        </xdr:from>
        <xdr:to>
          <xdr:col>3</xdr:col>
          <xdr:colOff>4400550</xdr:colOff>
          <xdr:row>1</xdr:row>
          <xdr:rowOff>571500</xdr:rowOff>
        </xdr:to>
        <xdr:sp macro="" textlink="">
          <xdr:nvSpPr>
            <xdr:cNvPr id="12294" name="Drop Down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</xdr:col>
      <xdr:colOff>1114425</xdr:colOff>
      <xdr:row>2</xdr:row>
      <xdr:rowOff>285752</xdr:rowOff>
    </xdr:from>
    <xdr:ext cx="1728430" cy="965886"/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650" y="2390777"/>
          <a:ext cx="1728430" cy="96588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8</xdr:col>
      <xdr:colOff>2371724</xdr:colOff>
      <xdr:row>14</xdr:row>
      <xdr:rowOff>495300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5"/>
          <a:ext cx="15211425" cy="7800975"/>
        </a:xfrm>
        <a:prstGeom prst="rect">
          <a:avLst/>
        </a:prstGeom>
      </xdr:spPr>
    </xdr:pic>
    <xdr:clientData/>
  </xdr:two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07168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34019</xdr:colOff>
      <xdr:row>6</xdr:row>
      <xdr:rowOff>228599</xdr:rowOff>
    </xdr:from>
    <xdr:to>
      <xdr:col>3</xdr:col>
      <xdr:colOff>76200</xdr:colOff>
      <xdr:row>14</xdr:row>
      <xdr:rowOff>466725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</xdr:row>
          <xdr:rowOff>390525</xdr:rowOff>
        </xdr:from>
        <xdr:to>
          <xdr:col>3</xdr:col>
          <xdr:colOff>38100</xdr:colOff>
          <xdr:row>6</xdr:row>
          <xdr:rowOff>209550</xdr:rowOff>
        </xdr:to>
        <xdr:sp macro="" textlink="">
          <xdr:nvSpPr>
            <xdr:cNvPr id="57345" name="Drop Dow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3</xdr:col>
      <xdr:colOff>95250</xdr:colOff>
      <xdr:row>6</xdr:row>
      <xdr:rowOff>209551</xdr:rowOff>
    </xdr:from>
    <xdr:to>
      <xdr:col>8</xdr:col>
      <xdr:colOff>2286000</xdr:colOff>
      <xdr:row>14</xdr:row>
      <xdr:rowOff>447675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2416628</xdr:colOff>
      <xdr:row>1</xdr:row>
      <xdr:rowOff>518433</xdr:rowOff>
    </xdr:from>
    <xdr:to>
      <xdr:col>9</xdr:col>
      <xdr:colOff>1166678</xdr:colOff>
      <xdr:row>1</xdr:row>
      <xdr:rowOff>806433</xdr:rowOff>
    </xdr:to>
    <xdr:sp macro="" textlink="">
      <xdr:nvSpPr>
        <xdr:cNvPr id="11" name="Пятиугольник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15265853" y="70893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xdr:twoCellAnchor>
    <xdr:from>
      <xdr:col>8</xdr:col>
      <xdr:colOff>2420710</xdr:colOff>
      <xdr:row>1</xdr:row>
      <xdr:rowOff>859972</xdr:rowOff>
    </xdr:from>
    <xdr:to>
      <xdr:col>9</xdr:col>
      <xdr:colOff>1170760</xdr:colOff>
      <xdr:row>3</xdr:row>
      <xdr:rowOff>119272</xdr:rowOff>
    </xdr:to>
    <xdr:sp macro="" textlink="">
      <xdr:nvSpPr>
        <xdr:cNvPr id="12" name="Пятиугольник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15269935" y="1050472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oneCellAnchor>
    <xdr:from>
      <xdr:col>2</xdr:col>
      <xdr:colOff>57150</xdr:colOff>
      <xdr:row>0</xdr:row>
      <xdr:rowOff>1</xdr:rowOff>
    </xdr:from>
    <xdr:ext cx="9925052" cy="105727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2514600" y="1"/>
          <a:ext cx="9925052" cy="1057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Сведения о расходах бюджета</a:t>
          </a:r>
          <a:b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городского округа Верхняя Пышма</a:t>
          </a:r>
        </a:p>
      </xdr:txBody>
    </xdr:sp>
    <xdr:clientData/>
  </xdr:oneCellAnchor>
  <xdr:twoCellAnchor>
    <xdr:from>
      <xdr:col>8</xdr:col>
      <xdr:colOff>2409824</xdr:colOff>
      <xdr:row>0</xdr:row>
      <xdr:rowOff>38101</xdr:rowOff>
    </xdr:from>
    <xdr:to>
      <xdr:col>9</xdr:col>
      <xdr:colOff>1159874</xdr:colOff>
      <xdr:row>1</xdr:row>
      <xdr:rowOff>135601</xdr:rowOff>
    </xdr:to>
    <xdr:sp macro="" textlink="">
      <xdr:nvSpPr>
        <xdr:cNvPr id="13" name="Пятиугольник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15259049" y="38101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twoCellAnchor>
    <xdr:from>
      <xdr:col>8</xdr:col>
      <xdr:colOff>2428874</xdr:colOff>
      <xdr:row>1</xdr:row>
      <xdr:rowOff>175533</xdr:rowOff>
    </xdr:from>
    <xdr:to>
      <xdr:col>9</xdr:col>
      <xdr:colOff>1178924</xdr:colOff>
      <xdr:row>1</xdr:row>
      <xdr:rowOff>463533</xdr:rowOff>
    </xdr:to>
    <xdr:sp macro="" textlink="">
      <xdr:nvSpPr>
        <xdr:cNvPr id="15" name="Пятиугольник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>
        <a:xfrm>
          <a:off x="15278099" y="366033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1000125</xdr:colOff>
          <xdr:row>1</xdr:row>
          <xdr:rowOff>419100</xdr:rowOff>
        </xdr:from>
        <xdr:to>
          <xdr:col>8</xdr:col>
          <xdr:colOff>123825</xdr:colOff>
          <xdr:row>1</xdr:row>
          <xdr:rowOff>742950</xdr:rowOff>
        </xdr:to>
        <xdr:sp macro="" textlink="">
          <xdr:nvSpPr>
            <xdr:cNvPr id="57350" name="Drop Down 6" hidden="1">
              <a:extLst>
                <a:ext uri="{63B3BB69-23CF-44E3-9099-C40C66FF867C}">
                  <a14:compatExt spid="_x0000_s57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56</xdr:col>
      <xdr:colOff>48778</xdr:colOff>
      <xdr:row>22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525"/>
          <a:ext cx="15498328" cy="7734300"/>
        </a:xfrm>
        <a:prstGeom prst="rect">
          <a:avLst/>
        </a:prstGeom>
      </xdr:spPr>
    </xdr:pic>
    <xdr:clientData/>
  </xdr:twoCellAnchor>
  <xdr:oneCellAnchor>
    <xdr:from>
      <xdr:col>13</xdr:col>
      <xdr:colOff>552450</xdr:colOff>
      <xdr:row>2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2071687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1876425</xdr:colOff>
      <xdr:row>0</xdr:row>
      <xdr:rowOff>0</xdr:rowOff>
    </xdr:from>
    <xdr:ext cx="10868025" cy="11049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2095500" y="0"/>
          <a:ext cx="10868025" cy="11049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Сведения о доходах бюджета</a:t>
          </a:r>
          <a:b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32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городского округа Верхняя Пышма</a:t>
          </a:r>
        </a:p>
      </xdr:txBody>
    </xdr:sp>
    <xdr:clientData/>
  </xdr:oneCellAnchor>
  <xdr:twoCellAnchor>
    <xdr:from>
      <xdr:col>2</xdr:col>
      <xdr:colOff>1533525</xdr:colOff>
      <xdr:row>3</xdr:row>
      <xdr:rowOff>561974</xdr:rowOff>
    </xdr:from>
    <xdr:to>
      <xdr:col>5</xdr:col>
      <xdr:colOff>390525</xdr:colOff>
      <xdr:row>21</xdr:row>
      <xdr:rowOff>171450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19049</xdr:colOff>
      <xdr:row>3</xdr:row>
      <xdr:rowOff>561974</xdr:rowOff>
    </xdr:from>
    <xdr:to>
      <xdr:col>2</xdr:col>
      <xdr:colOff>1504951</xdr:colOff>
      <xdr:row>21</xdr:row>
      <xdr:rowOff>161925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428623</xdr:colOff>
      <xdr:row>4</xdr:row>
      <xdr:rowOff>19050</xdr:rowOff>
    </xdr:from>
    <xdr:to>
      <xdr:col>56</xdr:col>
      <xdr:colOff>9524</xdr:colOff>
      <xdr:row>21</xdr:row>
      <xdr:rowOff>171450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56</xdr:col>
      <xdr:colOff>118382</xdr:colOff>
      <xdr:row>2</xdr:row>
      <xdr:rowOff>209550</xdr:rowOff>
    </xdr:from>
    <xdr:to>
      <xdr:col>59</xdr:col>
      <xdr:colOff>447675</xdr:colOff>
      <xdr:row>2</xdr:row>
      <xdr:rowOff>497550</xdr:rowOff>
    </xdr:to>
    <xdr:sp macro="" textlink="">
      <xdr:nvSpPr>
        <xdr:cNvPr id="17" name="Пятиугольник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5606032" y="1057275"/>
          <a:ext cx="2158093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56</xdr:col>
      <xdr:colOff>114300</xdr:colOff>
      <xdr:row>0</xdr:row>
      <xdr:rowOff>76200</xdr:rowOff>
    </xdr:from>
    <xdr:to>
      <xdr:col>59</xdr:col>
      <xdr:colOff>445500</xdr:colOff>
      <xdr:row>0</xdr:row>
      <xdr:rowOff>364200</xdr:rowOff>
    </xdr:to>
    <xdr:sp macro="" textlink="">
      <xdr:nvSpPr>
        <xdr:cNvPr id="16" name="Пятиугольник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15601950" y="76200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twoCellAnchor>
    <xdr:from>
      <xdr:col>56</xdr:col>
      <xdr:colOff>123825</xdr:colOff>
      <xdr:row>0</xdr:row>
      <xdr:rowOff>390526</xdr:rowOff>
    </xdr:from>
    <xdr:to>
      <xdr:col>59</xdr:col>
      <xdr:colOff>455025</xdr:colOff>
      <xdr:row>0</xdr:row>
      <xdr:rowOff>678526</xdr:rowOff>
    </xdr:to>
    <xdr:sp macro="" textlink="">
      <xdr:nvSpPr>
        <xdr:cNvPr id="19" name="Пятиугольник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/>
      </xdr:nvSpPr>
      <xdr:spPr>
        <a:xfrm>
          <a:off x="15611475" y="39052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56</xdr:col>
      <xdr:colOff>114300</xdr:colOff>
      <xdr:row>0</xdr:row>
      <xdr:rowOff>726622</xdr:rowOff>
    </xdr:from>
    <xdr:to>
      <xdr:col>59</xdr:col>
      <xdr:colOff>445500</xdr:colOff>
      <xdr:row>2</xdr:row>
      <xdr:rowOff>161925</xdr:rowOff>
    </xdr:to>
    <xdr:sp macro="" textlink="">
      <xdr:nvSpPr>
        <xdr:cNvPr id="14" name="Пятиугольник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15601950" y="726622"/>
          <a:ext cx="2160000" cy="283028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</xdr:row>
          <xdr:rowOff>142875</xdr:rowOff>
        </xdr:from>
        <xdr:to>
          <xdr:col>7</xdr:col>
          <xdr:colOff>2600325</xdr:colOff>
          <xdr:row>2</xdr:row>
          <xdr:rowOff>476250</xdr:rowOff>
        </xdr:to>
        <xdr:sp macro="" textlink="">
          <xdr:nvSpPr>
            <xdr:cNvPr id="38918" name="Drop Down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 editAs="oneCell">
    <xdr:from>
      <xdr:col>9</xdr:col>
      <xdr:colOff>495300</xdr:colOff>
      <xdr:row>0</xdr:row>
      <xdr:rowOff>0</xdr:rowOff>
    </xdr:from>
    <xdr:to>
      <xdr:col>55</xdr:col>
      <xdr:colOff>590550</xdr:colOff>
      <xdr:row>4</xdr:row>
      <xdr:rowOff>38510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9350" y="0"/>
          <a:ext cx="1619250" cy="2048285"/>
        </a:xfrm>
        <a:prstGeom prst="rect">
          <a:avLst/>
        </a:prstGeom>
      </xdr:spPr>
    </xdr:pic>
    <xdr:clientData/>
  </xdr:twoCellAnchor>
  <xdr:oneCellAnchor>
    <xdr:from>
      <xdr:col>2</xdr:col>
      <xdr:colOff>914401</xdr:colOff>
      <xdr:row>2</xdr:row>
      <xdr:rowOff>142285</xdr:rowOff>
    </xdr:from>
    <xdr:ext cx="5727246" cy="38728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3371851" y="990010"/>
          <a:ext cx="5727246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СТРУКТУРА ПОСТУПЛЕНИЙ </a:t>
          </a:r>
          <a:r>
            <a:rPr lang="ru-RU" sz="1800" b="1" i="0">
              <a:solidFill>
                <a:srgbClr val="00206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(млн.руб.)</a:t>
          </a:r>
          <a:r>
            <a:rPr lang="ru-RU" sz="18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</xdr:txBody>
    </xdr:sp>
    <xdr:clientData/>
  </xdr:oneCellAnchor>
  <xdr:oneCellAnchor>
    <xdr:from>
      <xdr:col>0</xdr:col>
      <xdr:colOff>38100</xdr:colOff>
      <xdr:row>3</xdr:row>
      <xdr:rowOff>152400</xdr:rowOff>
    </xdr:from>
    <xdr:ext cx="3317421" cy="38728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38100" y="1600200"/>
          <a:ext cx="3317421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НАЛОГОВЫХ ДОХОДОВ</a:t>
          </a:r>
        </a:p>
      </xdr:txBody>
    </xdr:sp>
    <xdr:clientData/>
  </xdr:oneCellAnchor>
  <xdr:oneCellAnchor>
    <xdr:from>
      <xdr:col>2</xdr:col>
      <xdr:colOff>1514474</xdr:colOff>
      <xdr:row>3</xdr:row>
      <xdr:rowOff>133350</xdr:rowOff>
    </xdr:from>
    <xdr:ext cx="3631747" cy="38728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3971924" y="1581150"/>
          <a:ext cx="3631747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НЕНАЛОГОВЫХ ДОХОДОВ</a:t>
          </a:r>
        </a:p>
      </xdr:txBody>
    </xdr:sp>
    <xdr:clientData/>
  </xdr:oneCellAnchor>
  <xdr:oneCellAnchor>
    <xdr:from>
      <xdr:col>5</xdr:col>
      <xdr:colOff>419099</xdr:colOff>
      <xdr:row>3</xdr:row>
      <xdr:rowOff>161244</xdr:rowOff>
    </xdr:from>
    <xdr:ext cx="4676775" cy="38728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8591549" y="1609044"/>
          <a:ext cx="4676775" cy="387286"/>
        </a:xfrm>
        <a:prstGeom prst="rect">
          <a:avLst/>
        </a:prstGeom>
        <a:solidFill>
          <a:srgbClr val="C4E2FE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000" b="1" i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БЕЗВОЗМЕЗДНЫХ ПОСТУПЛЕНИЙ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</xdr:rowOff>
    </xdr:from>
    <xdr:to>
      <xdr:col>14</xdr:col>
      <xdr:colOff>9525</xdr:colOff>
      <xdr:row>26</xdr:row>
      <xdr:rowOff>9526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0"/>
          <a:ext cx="15592425" cy="5934076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14</xdr:col>
      <xdr:colOff>38100</xdr:colOff>
      <xdr:row>0</xdr:row>
      <xdr:rowOff>57151</xdr:rowOff>
    </xdr:from>
    <xdr:to>
      <xdr:col>21</xdr:col>
      <xdr:colOff>226425</xdr:colOff>
      <xdr:row>0</xdr:row>
      <xdr:rowOff>345151</xdr:rowOff>
    </xdr:to>
    <xdr:sp macro="" textlink="">
      <xdr:nvSpPr>
        <xdr:cNvPr id="13" name="Пятиугольник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/>
      </xdr:nvSpPr>
      <xdr:spPr>
        <a:xfrm>
          <a:off x="15621000" y="57151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БЮДЖЕТ</a:t>
          </a:r>
        </a:p>
      </xdr:txBody>
    </xdr:sp>
    <xdr:clientData/>
  </xdr:two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20545425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552450</xdr:colOff>
      <xdr:row>3</xdr:row>
      <xdr:rowOff>1266825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/>
      </xdr:nvSpPr>
      <xdr:spPr>
        <a:xfrm>
          <a:off x="20821650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5</xdr:col>
      <xdr:colOff>438150</xdr:colOff>
      <xdr:row>5</xdr:row>
      <xdr:rowOff>0</xdr:rowOff>
    </xdr:from>
    <xdr:to>
      <xdr:col>13</xdr:col>
      <xdr:colOff>200025</xdr:colOff>
      <xdr:row>25</xdr:row>
      <xdr:rowOff>361950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15</xdr:row>
      <xdr:rowOff>0</xdr:rowOff>
    </xdr:from>
    <xdr:to>
      <xdr:col>4</xdr:col>
      <xdr:colOff>938893</xdr:colOff>
      <xdr:row>22</xdr:row>
      <xdr:rowOff>163286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76200</xdr:colOff>
      <xdr:row>11</xdr:row>
      <xdr:rowOff>247650</xdr:rowOff>
    </xdr:from>
    <xdr:to>
      <xdr:col>5</xdr:col>
      <xdr:colOff>304799</xdr:colOff>
      <xdr:row>25</xdr:row>
      <xdr:rowOff>333375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38100</xdr:colOff>
      <xdr:row>5</xdr:row>
      <xdr:rowOff>495300</xdr:rowOff>
    </xdr:from>
    <xdr:to>
      <xdr:col>5</xdr:col>
      <xdr:colOff>352425</xdr:colOff>
      <xdr:row>12</xdr:row>
      <xdr:rowOff>19050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638175</xdr:colOff>
          <xdr:row>0</xdr:row>
          <xdr:rowOff>104775</xdr:rowOff>
        </xdr:from>
        <xdr:to>
          <xdr:col>11</xdr:col>
          <xdr:colOff>38100</xdr:colOff>
          <xdr:row>0</xdr:row>
          <xdr:rowOff>361950</xdr:rowOff>
        </xdr:to>
        <xdr:sp macro="" textlink="">
          <xdr:nvSpPr>
            <xdr:cNvPr id="60417" name="Drop Down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123825</xdr:rowOff>
        </xdr:from>
        <xdr:to>
          <xdr:col>2</xdr:col>
          <xdr:colOff>409575</xdr:colOff>
          <xdr:row>5</xdr:row>
          <xdr:rowOff>409575</xdr:rowOff>
        </xdr:to>
        <xdr:sp macro="" textlink="">
          <xdr:nvSpPr>
            <xdr:cNvPr id="60420" name="Drop Down 4" hidden="1">
              <a:extLst>
                <a:ext uri="{63B3BB69-23CF-44E3-9099-C40C66FF867C}">
                  <a14:compatExt spid="_x0000_s60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14</xdr:col>
      <xdr:colOff>38101</xdr:colOff>
      <xdr:row>0</xdr:row>
      <xdr:rowOff>389165</xdr:rowOff>
    </xdr:from>
    <xdr:to>
      <xdr:col>21</xdr:col>
      <xdr:colOff>226426</xdr:colOff>
      <xdr:row>1</xdr:row>
      <xdr:rowOff>153290</xdr:rowOff>
    </xdr:to>
    <xdr:sp macro="" textlink="">
      <xdr:nvSpPr>
        <xdr:cNvPr id="17" name="Пятиугольник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/>
      </xdr:nvSpPr>
      <xdr:spPr>
        <a:xfrm>
          <a:off x="15621001" y="389165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ДОХОДЫ</a:t>
          </a:r>
        </a:p>
      </xdr:txBody>
    </xdr:sp>
    <xdr:clientData/>
  </xdr:twoCellAnchor>
  <xdr:twoCellAnchor>
    <xdr:from>
      <xdr:col>14</xdr:col>
      <xdr:colOff>42182</xdr:colOff>
      <xdr:row>2</xdr:row>
      <xdr:rowOff>216356</xdr:rowOff>
    </xdr:from>
    <xdr:to>
      <xdr:col>21</xdr:col>
      <xdr:colOff>230507</xdr:colOff>
      <xdr:row>3</xdr:row>
      <xdr:rowOff>256706</xdr:rowOff>
    </xdr:to>
    <xdr:sp macro="" textlink="">
      <xdr:nvSpPr>
        <xdr:cNvPr id="21" name="Пятиугольник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/>
      </xdr:nvSpPr>
      <xdr:spPr>
        <a:xfrm>
          <a:off x="15625082" y="103550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ПРОГРАММЫ</a:t>
          </a:r>
        </a:p>
      </xdr:txBody>
    </xdr:sp>
    <xdr:clientData/>
  </xdr:twoCellAnchor>
  <xdr:twoCellAnchor>
    <xdr:from>
      <xdr:col>14</xdr:col>
      <xdr:colOff>38099</xdr:colOff>
      <xdr:row>1</xdr:row>
      <xdr:rowOff>189141</xdr:rowOff>
    </xdr:from>
    <xdr:to>
      <xdr:col>21</xdr:col>
      <xdr:colOff>226424</xdr:colOff>
      <xdr:row>2</xdr:row>
      <xdr:rowOff>181866</xdr:rowOff>
    </xdr:to>
    <xdr:sp macro="" textlink="">
      <xdr:nvSpPr>
        <xdr:cNvPr id="19" name="Пятиугольник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/>
      </xdr:nvSpPr>
      <xdr:spPr>
        <a:xfrm>
          <a:off x="15620999" y="713016"/>
          <a:ext cx="2160000" cy="288000"/>
        </a:xfrm>
        <a:prstGeom prst="homePlate">
          <a:avLst/>
        </a:prstGeom>
        <a:solidFill>
          <a:srgbClr val="C4E2FE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ru-RU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РАСХОДЫ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image" Target="../media/image11.pn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C4E2FE"/>
    <pageSetUpPr fitToPage="1"/>
  </sheetPr>
  <dimension ref="A1:AS8"/>
  <sheetViews>
    <sheetView showGridLines="0" showRowColHeaders="0" zoomScaleNormal="100" zoomScaleSheetLayoutView="100" workbookViewId="0"/>
  </sheetViews>
  <sheetFormatPr defaultColWidth="9.140625" defaultRowHeight="14.25" x14ac:dyDescent="0.2"/>
  <cols>
    <col min="1" max="1" width="68.7109375" style="99" customWidth="1"/>
    <col min="2" max="2" width="42.42578125" style="99" customWidth="1"/>
    <col min="3" max="3" width="8.28515625" style="99" customWidth="1"/>
    <col min="4" max="4" width="67.5703125" style="99" customWidth="1"/>
    <col min="5" max="5" width="44.28515625" style="99" customWidth="1"/>
    <col min="6" max="6" width="44.42578125" style="99" customWidth="1"/>
    <col min="7" max="7" width="18.28515625" style="99" customWidth="1"/>
    <col min="8" max="8" width="9.140625" style="99"/>
    <col min="9" max="9" width="8.140625" style="99" customWidth="1"/>
    <col min="10" max="10" width="0.42578125" style="99" customWidth="1"/>
    <col min="11" max="11" width="4" style="99" customWidth="1"/>
    <col min="12" max="13" width="9.140625" style="99" hidden="1" customWidth="1"/>
    <col min="14" max="14" width="2.85546875" style="99" hidden="1" customWidth="1"/>
    <col min="15" max="45" width="9.140625" style="99" hidden="1" customWidth="1"/>
    <col min="46" max="16384" width="9.140625" style="99"/>
  </cols>
  <sheetData>
    <row r="1" spans="1:7" ht="99.75" customHeight="1" x14ac:dyDescent="0.35">
      <c r="A1" s="109"/>
      <c r="B1" s="110"/>
      <c r="C1" s="111"/>
      <c r="D1" s="111"/>
      <c r="E1" s="112"/>
      <c r="F1" s="113"/>
      <c r="G1" s="114"/>
    </row>
    <row r="2" spans="1:7" ht="66" customHeight="1" x14ac:dyDescent="0.75">
      <c r="A2" s="115"/>
      <c r="B2" s="116"/>
      <c r="C2" s="117"/>
      <c r="D2" s="118"/>
      <c r="E2" s="146" t="s">
        <v>82</v>
      </c>
    </row>
    <row r="3" spans="1:7" ht="99.75" customHeight="1" x14ac:dyDescent="0.2">
      <c r="A3" s="119" t="str">
        <f>РП!$A$2</f>
        <v>Совершенствование социально-экономической политики на территории городского округа Верхняя Пышма до 2027 года</v>
      </c>
      <c r="B3" s="120">
        <f>РП!$B$2</f>
        <v>566.1</v>
      </c>
      <c r="C3" s="121"/>
      <c r="D3" s="122" t="str">
        <f>РП!$A$7</f>
        <v>Реализация основных направлений муниципальной политики в строительном комплексе на территории городского округа Верхняя Пышма до 2027 года</v>
      </c>
      <c r="E3" s="123">
        <f>РП!$B$7</f>
        <v>2518.6999999999998</v>
      </c>
    </row>
    <row r="4" spans="1:7" ht="113.25" customHeight="1" x14ac:dyDescent="0.2">
      <c r="A4" s="119" t="str">
        <f>РП!$A$3</f>
        <v>Повышение эффективности управления муниципальной собственностью на территории городского округа Верхняя Пышма до 2027 года</v>
      </c>
      <c r="B4" s="120">
        <f>РП!$B$3</f>
        <v>283.89999999999998</v>
      </c>
      <c r="C4" s="121"/>
      <c r="D4" s="122" t="str">
        <f>РП!$A$8</f>
        <v>Реализация основных направлений социальной политики на территории городского округа Верхняя Пышма до 2027 года</v>
      </c>
      <c r="E4" s="123">
        <f>РП!$B$8</f>
        <v>261.2</v>
      </c>
    </row>
    <row r="5" spans="1:7" ht="98.25" customHeight="1" x14ac:dyDescent="0.2">
      <c r="A5" s="119" t="str">
        <f>РП!$A$4</f>
        <v>Управление муниципальными финансами городского округа Верхняя Пышма до 2027 года</v>
      </c>
      <c r="B5" s="120">
        <f>РП!$B$4</f>
        <v>29.2</v>
      </c>
      <c r="C5" s="124"/>
      <c r="D5" s="125" t="str">
        <f>РП!$A$9</f>
        <v>Формирование современной городской среды на территории городского округа Верхняя Пышма до 2030 года</v>
      </c>
      <c r="E5" s="123">
        <f>РП!$B$9</f>
        <v>411.2</v>
      </c>
    </row>
    <row r="6" spans="1:7" ht="124.5" customHeight="1" thickBot="1" x14ac:dyDescent="0.25">
      <c r="A6" s="126" t="str">
        <f>РП!$A$5</f>
        <v>Развитие жилищно-коммунального хозяйства, дорожного хозяйства транспортного обслуживания, повышение энергетической эффективности на территории городского округа Верхняя Пышма до 2027 года</v>
      </c>
      <c r="B6" s="127">
        <f>РП!$B$5</f>
        <v>786.6</v>
      </c>
      <c r="C6" s="128"/>
      <c r="D6" s="129" t="str">
        <f>РП!$A$6</f>
        <v>Развитие социальной сферы в городском округе Верхняя Пышма до 2027 года</v>
      </c>
      <c r="E6" s="130">
        <f>РП!$B$6</f>
        <v>4528.8</v>
      </c>
    </row>
    <row r="7" spans="1:7" ht="18" x14ac:dyDescent="0.25">
      <c r="A7" s="131"/>
      <c r="B7" s="131"/>
      <c r="C7" s="131"/>
      <c r="D7" s="131"/>
      <c r="E7" s="131"/>
    </row>
    <row r="8" spans="1:7" ht="18" x14ac:dyDescent="0.25">
      <c r="A8" s="131"/>
      <c r="B8" s="131"/>
      <c r="C8" s="131"/>
      <c r="D8" s="131"/>
      <c r="E8" s="131"/>
    </row>
  </sheetData>
  <sheetProtection password="A1E6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56" orientation="landscape" r:id="rId1"/>
  <ignoredErrors>
    <ignoredError sqref="D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4" r:id="rId4" name="Drop Down 6">
              <controlPr defaultSize="0" autoLine="0" autoPict="0">
                <anchor moveWithCells="1">
                  <from>
                    <xdr:col>3</xdr:col>
                    <xdr:colOff>2381250</xdr:colOff>
                    <xdr:row>1</xdr:row>
                    <xdr:rowOff>219075</xdr:rowOff>
                  </from>
                  <to>
                    <xdr:col>3</xdr:col>
                    <xdr:colOff>4400550</xdr:colOff>
                    <xdr:row>1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92D050"/>
  </sheetPr>
  <dimension ref="A1:H18"/>
  <sheetViews>
    <sheetView workbookViewId="0">
      <selection activeCell="B13" sqref="B13"/>
    </sheetView>
  </sheetViews>
  <sheetFormatPr defaultRowHeight="15" x14ac:dyDescent="0.25"/>
  <cols>
    <col min="1" max="1" width="45.7109375" customWidth="1"/>
    <col min="2" max="2" width="25.140625" customWidth="1"/>
    <col min="3" max="3" width="9.140625" customWidth="1"/>
  </cols>
  <sheetData>
    <row r="1" spans="1:8" ht="15.75" x14ac:dyDescent="0.25">
      <c r="A1">
        <v>3</v>
      </c>
      <c r="B1" s="12" t="str">
        <f>INDEX('Доходы-расходы'!A2:A4, A1)</f>
        <v>2024 г. ФАКТ</v>
      </c>
    </row>
    <row r="2" spans="1:8" x14ac:dyDescent="0.25">
      <c r="A2" t="s">
        <v>67</v>
      </c>
      <c r="B2" s="43">
        <f>VLOOKUP(B$1,'Доходы-расходы'!$A:$P,MATCH(A2,'Доходы-расходы'!$A$1:$P$1,0),0)</f>
        <v>409.6</v>
      </c>
    </row>
    <row r="3" spans="1:8" x14ac:dyDescent="0.25">
      <c r="A3" t="s">
        <v>68</v>
      </c>
      <c r="B3" s="43">
        <f>VLOOKUP(B$1,'Доходы-расходы'!$A:$P,MATCH(A3,'Доходы-расходы'!$A$1:$P$1,0),0)</f>
        <v>71</v>
      </c>
    </row>
    <row r="4" spans="1:8" x14ac:dyDescent="0.25">
      <c r="A4" t="s">
        <v>2</v>
      </c>
      <c r="B4" s="43">
        <f>VLOOKUP(B$1,'Доходы-расходы'!$A:$P,MATCH(A4,'Доходы-расходы'!$A$1:$P$1,0),0)</f>
        <v>1146.5</v>
      </c>
    </row>
    <row r="5" spans="1:8" x14ac:dyDescent="0.25">
      <c r="A5" t="s">
        <v>3</v>
      </c>
      <c r="B5" s="43">
        <f>VLOOKUP(B$1,'Доходы-расходы'!$A:$P,MATCH(A5,'Доходы-расходы'!$A$1:$P$1,0),0)</f>
        <v>1167.4000000000001</v>
      </c>
    </row>
    <row r="6" spans="1:8" x14ac:dyDescent="0.25">
      <c r="A6" t="s">
        <v>73</v>
      </c>
      <c r="B6" s="43">
        <f>VLOOKUP(B$1,'Доходы-расходы'!$A:$P,MATCH(A6,'Доходы-расходы'!$A$1:$P$1,0),0)</f>
        <v>338.9</v>
      </c>
    </row>
    <row r="7" spans="1:8" x14ac:dyDescent="0.25">
      <c r="A7" t="s">
        <v>4</v>
      </c>
      <c r="B7" s="43">
        <f>VLOOKUP(B$1,'Доходы-расходы'!$A:$P,MATCH(A7,'Доходы-расходы'!$A$1:$P$1,0),0)</f>
        <v>49.2</v>
      </c>
    </row>
    <row r="8" spans="1:8" ht="15.75" x14ac:dyDescent="0.25">
      <c r="A8" s="5" t="s">
        <v>1</v>
      </c>
      <c r="B8" s="43">
        <f>VLOOKUP(B$1,'Доходы-расходы'!$A:$P,MATCH(A8,'Доходы-расходы'!$A$1:$P$1,0),0)</f>
        <v>5166.3</v>
      </c>
    </row>
    <row r="9" spans="1:8" ht="15.75" x14ac:dyDescent="0.25">
      <c r="A9" t="s">
        <v>0</v>
      </c>
      <c r="B9" s="43">
        <f>VLOOKUP(B$1,'Доходы-расходы'!$A:$P,MATCH(A9,'Доходы-расходы'!$A$1:$P$1,0),0)</f>
        <v>257.89999999999998</v>
      </c>
      <c r="F9" s="7"/>
      <c r="G9" s="7"/>
      <c r="H9" s="7"/>
    </row>
    <row r="10" spans="1:8" x14ac:dyDescent="0.25">
      <c r="A10" t="s">
        <v>17</v>
      </c>
      <c r="B10" s="43">
        <f>VLOOKUP(B$1,'Доходы-расходы'!$A:$P,MATCH(A10,'Доходы-расходы'!$A$1:$P$1,0),0)</f>
        <v>847.4</v>
      </c>
    </row>
    <row r="11" spans="1:8" x14ac:dyDescent="0.25">
      <c r="A11" t="s">
        <v>13</v>
      </c>
      <c r="B11" s="43">
        <f>VLOOKUP(B$1,'Доходы-расходы'!$A:$P,MATCH(A11,'Доходы-расходы'!$A$1:$P$1,0),0)</f>
        <v>8.6999999999999993</v>
      </c>
    </row>
    <row r="12" spans="1:8" x14ac:dyDescent="0.25">
      <c r="A12" s="14" t="s">
        <v>10</v>
      </c>
      <c r="B12" s="63">
        <f>VLOOKUP(B$1,'Доходы-расходы'!$A:$P,MATCH(A12,'Доходы-расходы'!$A$1:$P$1,0),0)</f>
        <v>9462.9</v>
      </c>
    </row>
    <row r="13" spans="1:8" x14ac:dyDescent="0.25">
      <c r="A13" t="s">
        <v>9</v>
      </c>
      <c r="B13" s="43">
        <f>VLOOKUP(B$1,'Доходы-расходы'!$A:$P,MATCH(A13,'Доходы-расходы'!$A$1:$P$1,0),0)</f>
        <v>2387.6</v>
      </c>
      <c r="D13">
        <f>B13/B16*100</f>
        <v>27.457248985130576</v>
      </c>
    </row>
    <row r="14" spans="1:8" x14ac:dyDescent="0.25">
      <c r="A14" t="s">
        <v>7</v>
      </c>
      <c r="B14" s="43">
        <f>VLOOKUP(B$1,'Доходы-расходы'!$A:$P,MATCH(A14,'Доходы-расходы'!$A$1:$P$1,0),0)</f>
        <v>304.8</v>
      </c>
      <c r="D14">
        <f>B14/B16*100</f>
        <v>3.5051807215060315</v>
      </c>
    </row>
    <row r="15" spans="1:8" x14ac:dyDescent="0.25">
      <c r="A15" t="s">
        <v>8</v>
      </c>
      <c r="B15" s="43">
        <f>VLOOKUP(B$1,'Доходы-расходы'!$A:$P,MATCH(A15,'Доходы-расходы'!$A$1:$P$1,0),0)</f>
        <v>6003.3</v>
      </c>
      <c r="D15">
        <f>B15/B16*100</f>
        <v>69.037570293363387</v>
      </c>
    </row>
    <row r="16" spans="1:8" x14ac:dyDescent="0.25">
      <c r="A16" s="14" t="s">
        <v>11</v>
      </c>
      <c r="B16" s="63">
        <f>VLOOKUP(B$1,'Доходы-расходы'!$A:$Q,MATCH(A16,'Доходы-расходы'!$A$1:$P$1,0),0)</f>
        <v>8695.7000000000007</v>
      </c>
    </row>
    <row r="17" spans="1:4" x14ac:dyDescent="0.25">
      <c r="A17" t="s">
        <v>12</v>
      </c>
      <c r="B17" s="43">
        <f>B16-B12</f>
        <v>-767.19999999999891</v>
      </c>
      <c r="D17">
        <f>2525.5/B16*100</f>
        <v>29.043090263003553</v>
      </c>
    </row>
    <row r="18" spans="1:4" x14ac:dyDescent="0.25">
      <c r="A18" t="s">
        <v>14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16"/>
  <sheetViews>
    <sheetView workbookViewId="0">
      <selection activeCell="H9" sqref="H9"/>
    </sheetView>
  </sheetViews>
  <sheetFormatPr defaultRowHeight="15" x14ac:dyDescent="0.25"/>
  <cols>
    <col min="1" max="1" width="80.85546875" customWidth="1"/>
    <col min="2" max="2" width="13.85546875" customWidth="1"/>
    <col min="3" max="3" width="14" customWidth="1"/>
    <col min="4" max="4" width="13.85546875" customWidth="1"/>
    <col min="9" max="9" width="44" customWidth="1"/>
    <col min="10" max="10" width="8" customWidth="1"/>
  </cols>
  <sheetData>
    <row r="1" spans="1:10" ht="15.75" x14ac:dyDescent="0.25">
      <c r="A1" s="9" t="s">
        <v>6</v>
      </c>
      <c r="B1" s="52" t="s">
        <v>15</v>
      </c>
      <c r="C1" s="52" t="s">
        <v>16</v>
      </c>
      <c r="D1" s="52" t="s">
        <v>42</v>
      </c>
    </row>
    <row r="2" spans="1:10" ht="23.25" x14ac:dyDescent="0.35">
      <c r="A2" s="72" t="s">
        <v>46</v>
      </c>
      <c r="B2" s="50">
        <v>541.70000000000005</v>
      </c>
      <c r="C2" s="50">
        <v>430.2</v>
      </c>
      <c r="D2" s="50">
        <v>409.6</v>
      </c>
    </row>
    <row r="3" spans="1:10" ht="46.5" x14ac:dyDescent="0.35">
      <c r="A3" s="72" t="s">
        <v>47</v>
      </c>
      <c r="B3" s="50">
        <v>51.1</v>
      </c>
      <c r="C3" s="50">
        <v>72.2</v>
      </c>
      <c r="D3" s="50">
        <v>71</v>
      </c>
    </row>
    <row r="4" spans="1:10" ht="23.25" x14ac:dyDescent="0.35">
      <c r="A4" s="72" t="s">
        <v>48</v>
      </c>
      <c r="B4" s="50">
        <v>1062.8</v>
      </c>
      <c r="C4" s="50">
        <v>1353.1</v>
      </c>
      <c r="D4" s="50">
        <v>1146.5</v>
      </c>
    </row>
    <row r="5" spans="1:10" ht="23.25" x14ac:dyDescent="0.35">
      <c r="A5" s="72" t="s">
        <v>49</v>
      </c>
      <c r="B5" s="50">
        <v>1027.7</v>
      </c>
      <c r="C5" s="50">
        <v>1465.3</v>
      </c>
      <c r="D5" s="50">
        <v>1167.4000000000001</v>
      </c>
    </row>
    <row r="6" spans="1:10" ht="23.25" x14ac:dyDescent="0.35">
      <c r="A6" s="72" t="s">
        <v>50</v>
      </c>
      <c r="B6" s="50">
        <v>33.6</v>
      </c>
      <c r="C6" s="50">
        <v>50.6</v>
      </c>
      <c r="D6" s="51">
        <v>49.2</v>
      </c>
    </row>
    <row r="7" spans="1:10" ht="23.25" x14ac:dyDescent="0.35">
      <c r="A7" s="72" t="s">
        <v>51</v>
      </c>
      <c r="B7" s="50">
        <v>4042.7</v>
      </c>
      <c r="C7" s="50">
        <v>5202.3999999999996</v>
      </c>
      <c r="D7" s="50">
        <v>5166.3</v>
      </c>
    </row>
    <row r="8" spans="1:10" ht="23.25" x14ac:dyDescent="0.35">
      <c r="A8" s="72" t="s">
        <v>72</v>
      </c>
      <c r="B8" s="50">
        <v>403.1</v>
      </c>
      <c r="C8" s="50">
        <v>467.2</v>
      </c>
      <c r="D8" s="50">
        <v>338.9</v>
      </c>
    </row>
    <row r="9" spans="1:10" ht="23.25" x14ac:dyDescent="0.35">
      <c r="A9" s="72" t="s">
        <v>52</v>
      </c>
      <c r="B9" s="50">
        <v>229.7</v>
      </c>
      <c r="C9" s="50">
        <v>272.39999999999998</v>
      </c>
      <c r="D9" s="50">
        <v>257.89999999999998</v>
      </c>
    </row>
    <row r="10" spans="1:10" ht="23.25" x14ac:dyDescent="0.35">
      <c r="A10" s="72" t="s">
        <v>53</v>
      </c>
      <c r="B10" s="50">
        <v>728.5</v>
      </c>
      <c r="C10" s="50">
        <v>939.2</v>
      </c>
      <c r="D10" s="50">
        <v>847.4</v>
      </c>
      <c r="J10" s="54"/>
    </row>
    <row r="11" spans="1:10" ht="23.25" x14ac:dyDescent="0.35">
      <c r="A11" s="72" t="s">
        <v>54</v>
      </c>
      <c r="B11" s="50">
        <v>9.3000000000000007</v>
      </c>
      <c r="C11" s="50">
        <v>8.6999999999999993</v>
      </c>
      <c r="D11" s="50">
        <v>8.6999999999999993</v>
      </c>
      <c r="J11" s="54"/>
    </row>
    <row r="12" spans="1:10" ht="23.25" x14ac:dyDescent="0.35">
      <c r="A12" s="73" t="s">
        <v>10</v>
      </c>
      <c r="B12" s="53">
        <f>SUM(B2:B11)</f>
        <v>8130.2000000000007</v>
      </c>
      <c r="C12" s="53">
        <f t="shared" ref="C12:D12" si="0">SUM(C2:C11)</f>
        <v>10261.300000000001</v>
      </c>
      <c r="D12" s="53">
        <f t="shared" si="0"/>
        <v>9462.9</v>
      </c>
    </row>
    <row r="13" spans="1:10" ht="15.75" x14ac:dyDescent="0.25">
      <c r="A13" s="11" t="s">
        <v>55</v>
      </c>
      <c r="B13" s="51">
        <v>2345.1999999999998</v>
      </c>
      <c r="C13" s="51">
        <v>2224</v>
      </c>
      <c r="D13" s="51">
        <v>2387.6</v>
      </c>
      <c r="J13" s="54"/>
    </row>
    <row r="14" spans="1:10" ht="15.75" x14ac:dyDescent="0.25">
      <c r="A14" s="10" t="s">
        <v>56</v>
      </c>
      <c r="B14" s="51">
        <v>471.5</v>
      </c>
      <c r="C14" s="51">
        <v>300.5</v>
      </c>
      <c r="D14" s="51">
        <v>304.8</v>
      </c>
    </row>
    <row r="15" spans="1:10" ht="15.75" x14ac:dyDescent="0.25">
      <c r="A15" s="10" t="s">
        <v>57</v>
      </c>
      <c r="B15" s="51">
        <v>4559.1000000000004</v>
      </c>
      <c r="C15" s="51">
        <v>6013.6</v>
      </c>
      <c r="D15" s="51">
        <v>6003.3</v>
      </c>
    </row>
    <row r="16" spans="1:10" ht="15.75" x14ac:dyDescent="0.25">
      <c r="A16" s="9" t="s">
        <v>11</v>
      </c>
      <c r="B16" s="53">
        <f>SUM(B13:B15)</f>
        <v>7375.8</v>
      </c>
      <c r="C16" s="53">
        <f>SUM(C13:C15)</f>
        <v>8538.1</v>
      </c>
      <c r="D16" s="53">
        <f>SUM(D13:D15)</f>
        <v>8695.7000000000007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5"/>
  <sheetViews>
    <sheetView workbookViewId="0">
      <selection activeCell="B2" sqref="B2"/>
    </sheetView>
  </sheetViews>
  <sheetFormatPr defaultRowHeight="15" x14ac:dyDescent="0.25"/>
  <cols>
    <col min="1" max="1" width="23.5703125" customWidth="1"/>
    <col min="2" max="2" width="24.7109375" customWidth="1"/>
  </cols>
  <sheetData>
    <row r="1" spans="1:2" ht="39.75" customHeight="1" x14ac:dyDescent="0.25">
      <c r="A1" s="12">
        <v>2</v>
      </c>
      <c r="B1" s="49" t="str">
        <f>INDEX(Структура!A13:A15, A1)</f>
        <v>Неналоговые доходы (млн. руб.)</v>
      </c>
    </row>
    <row r="2" spans="1:2" ht="26.25" x14ac:dyDescent="0.4">
      <c r="A2" s="55" t="s">
        <v>15</v>
      </c>
      <c r="B2" s="56">
        <f>VLOOKUP(B$1,Структура!$A:$Q,MATCH(A2,Структура!$A$1:$Q$1,0),0)</f>
        <v>471.5</v>
      </c>
    </row>
    <row r="3" spans="1:2" ht="26.25" x14ac:dyDescent="0.4">
      <c r="A3" s="55" t="s">
        <v>16</v>
      </c>
      <c r="B3" s="56">
        <f>VLOOKUP(B$1,Структура!$A:$Q,MATCH(A3,Структура!$A$1:$Q$1,0),0)</f>
        <v>300.5</v>
      </c>
    </row>
    <row r="4" spans="1:2" ht="26.25" x14ac:dyDescent="0.4">
      <c r="A4" s="55" t="s">
        <v>42</v>
      </c>
      <c r="B4" s="56">
        <f>VLOOKUP(B$1,Структура!$A:$Q,MATCH(A4,Структура!$A$1:$Q$1,0),0)</f>
        <v>304.8</v>
      </c>
    </row>
    <row r="5" spans="1:2" ht="15.75" x14ac:dyDescent="0.25">
      <c r="A5" s="12"/>
      <c r="B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4"/>
  <sheetViews>
    <sheetView workbookViewId="0"/>
  </sheetViews>
  <sheetFormatPr defaultRowHeight="15" x14ac:dyDescent="0.25"/>
  <cols>
    <col min="1" max="1" width="15.7109375" customWidth="1"/>
    <col min="2" max="2" width="34.5703125" customWidth="1"/>
  </cols>
  <sheetData>
    <row r="1" spans="1:2" ht="15.75" x14ac:dyDescent="0.25">
      <c r="A1" s="12">
        <v>3</v>
      </c>
      <c r="B1" s="12" t="str">
        <f>INDEX(Структура!A2:A11, A1)</f>
        <v>Национальная экономика (млн. руб.)</v>
      </c>
    </row>
    <row r="2" spans="1:2" ht="15.75" x14ac:dyDescent="0.25">
      <c r="A2" s="8" t="s">
        <v>15</v>
      </c>
      <c r="B2" s="12">
        <f>VLOOKUP(B$1,Структура!$A:$Q,MATCH(A2,Структура!$A$1:$Q$1,0),0)</f>
        <v>1062.8</v>
      </c>
    </row>
    <row r="3" spans="1:2" ht="15.75" x14ac:dyDescent="0.25">
      <c r="A3" s="8" t="s">
        <v>16</v>
      </c>
      <c r="B3" s="12">
        <f>VLOOKUP(B$1,Структура!$A:$Q,MATCH(A3,Структура!$A$1:$Q$1,0),0)</f>
        <v>1353.1</v>
      </c>
    </row>
    <row r="4" spans="1:2" ht="15.75" x14ac:dyDescent="0.25">
      <c r="A4" s="8" t="s">
        <v>42</v>
      </c>
      <c r="B4" s="12">
        <f>VLOOKUP(B$1,Структура!$A:$Q,MATCH(A4,Структура!$A$1:$Q$1,0),0)</f>
        <v>1146.5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92D050"/>
    <pageSetUpPr fitToPage="1"/>
  </sheetPr>
  <dimension ref="A1:J5"/>
  <sheetViews>
    <sheetView workbookViewId="0">
      <selection activeCell="I1" sqref="I1"/>
    </sheetView>
  </sheetViews>
  <sheetFormatPr defaultRowHeight="15" x14ac:dyDescent="0.25"/>
  <cols>
    <col min="1" max="1" width="14.28515625" customWidth="1"/>
    <col min="2" max="2" width="18.5703125" customWidth="1"/>
    <col min="3" max="3" width="23.28515625" customWidth="1"/>
    <col min="4" max="4" width="21.42578125" customWidth="1"/>
    <col min="5" max="5" width="18" customWidth="1"/>
    <col min="6" max="6" width="17.85546875" customWidth="1"/>
    <col min="7" max="7" width="15.42578125" customWidth="1"/>
    <col min="8" max="8" width="16.85546875" customWidth="1"/>
    <col min="9" max="9" width="15.140625" customWidth="1"/>
    <col min="10" max="10" width="16.5703125" customWidth="1"/>
  </cols>
  <sheetData>
    <row r="1" spans="1:10" ht="180.75" customHeight="1" x14ac:dyDescent="0.25">
      <c r="A1" s="13" t="s">
        <v>6</v>
      </c>
      <c r="B1" s="17" t="s">
        <v>59</v>
      </c>
      <c r="C1" s="17" t="s">
        <v>60</v>
      </c>
      <c r="D1" s="17" t="s">
        <v>61</v>
      </c>
      <c r="E1" s="17" t="s">
        <v>62</v>
      </c>
      <c r="F1" s="17" t="s">
        <v>63</v>
      </c>
      <c r="G1" s="17" t="s">
        <v>64</v>
      </c>
      <c r="H1" s="17" t="s">
        <v>65</v>
      </c>
      <c r="I1" s="17" t="s">
        <v>66</v>
      </c>
      <c r="J1" s="18" t="s">
        <v>22</v>
      </c>
    </row>
    <row r="2" spans="1:10" ht="15.75" x14ac:dyDescent="0.25">
      <c r="A2" s="15" t="s">
        <v>15</v>
      </c>
      <c r="B2" s="38">
        <v>631.29999999999995</v>
      </c>
      <c r="C2" s="38">
        <v>358.6</v>
      </c>
      <c r="D2" s="38">
        <v>25.8</v>
      </c>
      <c r="E2" s="38">
        <v>686.4</v>
      </c>
      <c r="F2" s="38">
        <v>3661.4</v>
      </c>
      <c r="G2" s="38">
        <v>2250.6</v>
      </c>
      <c r="H2" s="38">
        <v>229.5</v>
      </c>
      <c r="I2" s="38">
        <v>223.3</v>
      </c>
      <c r="J2" s="61">
        <f>SUM(B2:I2)</f>
        <v>8066.9000000000005</v>
      </c>
    </row>
    <row r="3" spans="1:10" ht="15.75" x14ac:dyDescent="0.25">
      <c r="A3" s="15" t="s">
        <v>16</v>
      </c>
      <c r="B3" s="38">
        <v>596.5</v>
      </c>
      <c r="C3" s="38">
        <v>351.4</v>
      </c>
      <c r="D3" s="38">
        <v>29.2</v>
      </c>
      <c r="E3" s="38">
        <v>919.6</v>
      </c>
      <c r="F3" s="38">
        <v>4575.3999999999996</v>
      </c>
      <c r="G3" s="38">
        <v>2957.9</v>
      </c>
      <c r="H3" s="38">
        <v>269.3</v>
      </c>
      <c r="I3" s="38">
        <v>471.1</v>
      </c>
      <c r="J3" s="61">
        <f>SUM(B3:I3)</f>
        <v>10170.4</v>
      </c>
    </row>
    <row r="4" spans="1:10" ht="15.75" x14ac:dyDescent="0.25">
      <c r="A4" s="15" t="s">
        <v>42</v>
      </c>
      <c r="B4" s="38">
        <v>566.1</v>
      </c>
      <c r="C4" s="38">
        <v>283.89999999999998</v>
      </c>
      <c r="D4" s="38">
        <v>29.2</v>
      </c>
      <c r="E4" s="38">
        <v>786.6</v>
      </c>
      <c r="F4" s="38">
        <v>4528.8</v>
      </c>
      <c r="G4" s="38">
        <v>2518.6999999999998</v>
      </c>
      <c r="H4" s="38">
        <v>261.2</v>
      </c>
      <c r="I4" s="38">
        <v>411.2</v>
      </c>
      <c r="J4" s="61">
        <f>SUM(B4:I4)</f>
        <v>9385.7000000000007</v>
      </c>
    </row>
    <row r="5" spans="1:10" ht="15.7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</sheetData>
  <pageMargins left="0.7" right="0.7" top="0.75" bottom="0.75" header="0.3" footer="0.3"/>
  <pageSetup paperSize="9" scale="3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9"/>
  <sheetViews>
    <sheetView workbookViewId="0">
      <selection activeCell="B15" sqref="B15"/>
    </sheetView>
  </sheetViews>
  <sheetFormatPr defaultRowHeight="15" x14ac:dyDescent="0.25"/>
  <cols>
    <col min="1" max="1" width="49.42578125" customWidth="1"/>
    <col min="2" max="2" width="29.7109375" customWidth="1"/>
  </cols>
  <sheetData>
    <row r="1" spans="1:2" ht="15.75" x14ac:dyDescent="0.25">
      <c r="A1" s="12">
        <v>3</v>
      </c>
      <c r="B1" s="12" t="str">
        <f>INDEX(НД!A2:A4, A1)</f>
        <v>2024 г. ФАКТ</v>
      </c>
    </row>
    <row r="2" spans="1:2" ht="31.5" x14ac:dyDescent="0.25">
      <c r="A2" s="32" t="s">
        <v>29</v>
      </c>
      <c r="B2" s="57">
        <f>VLOOKUP(B$1,НД!$A:$X,MATCH(A2,НД!$A$1:$X$1,0),0)</f>
        <v>2295.5</v>
      </c>
    </row>
    <row r="3" spans="1:2" ht="47.25" x14ac:dyDescent="0.25">
      <c r="A3" s="32" t="s">
        <v>30</v>
      </c>
      <c r="B3" s="57">
        <f>VLOOKUP(B$1,НД!$A:$X,MATCH(A3,НД!$A$1:$X$1,0),0)</f>
        <v>1236.4000000000001</v>
      </c>
    </row>
    <row r="4" spans="1:2" ht="31.5" x14ac:dyDescent="0.25">
      <c r="A4" s="32" t="s">
        <v>31</v>
      </c>
      <c r="B4" s="57">
        <f>VLOOKUP(B$1,НД!$A:$X,MATCH(A4,НД!$A$1:$X$1,0),0)</f>
        <v>2048.8000000000002</v>
      </c>
    </row>
    <row r="5" spans="1:2" ht="15.75" x14ac:dyDescent="0.25">
      <c r="A5" s="32" t="s">
        <v>32</v>
      </c>
      <c r="B5" s="57">
        <f>VLOOKUP(B$1,НД!$A:$X,MATCH(A5,НД!$A$1:$X$1,0),0)</f>
        <v>458.5</v>
      </c>
    </row>
    <row r="6" spans="1:2" ht="15.75" x14ac:dyDescent="0.25">
      <c r="A6" s="32" t="s">
        <v>58</v>
      </c>
      <c r="B6" s="57" t="e">
        <f>VLOOKUP(B$1,НД!$A:$X,MATCH(A6,НД!$A$1:$X$1,0),0)</f>
        <v>#N/A</v>
      </c>
    </row>
    <row r="7" spans="1:2" ht="78.75" x14ac:dyDescent="0.25">
      <c r="A7" s="32" t="s">
        <v>38</v>
      </c>
      <c r="B7" s="57">
        <f>VLOOKUP(B$1,НД!$A:$X,MATCH(A7,НД!$A$1:$X$1,0),0)</f>
        <v>1.9</v>
      </c>
    </row>
    <row r="8" spans="1:2" ht="47.25" x14ac:dyDescent="0.25">
      <c r="A8" s="32" t="s">
        <v>39</v>
      </c>
      <c r="B8" s="57">
        <f>VLOOKUP(B$1,НД!$A:$X,MATCH(A8,НД!$A$1:$X$1,0),0)</f>
        <v>-40.4</v>
      </c>
    </row>
    <row r="9" spans="1:2" ht="18.75" x14ac:dyDescent="0.3">
      <c r="A9" s="16" t="s">
        <v>18</v>
      </c>
      <c r="B9" s="58" t="e">
        <f>SUM(B2:B8)</f>
        <v>#N/A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8"/>
  <sheetViews>
    <sheetView workbookViewId="0">
      <selection activeCell="B16" sqref="B16"/>
    </sheetView>
  </sheetViews>
  <sheetFormatPr defaultRowHeight="15" x14ac:dyDescent="0.25"/>
  <cols>
    <col min="1" max="1" width="49.42578125" customWidth="1"/>
    <col min="2" max="2" width="29.7109375" customWidth="1"/>
  </cols>
  <sheetData>
    <row r="1" spans="1:2" ht="15.75" x14ac:dyDescent="0.25">
      <c r="A1" s="12">
        <v>3</v>
      </c>
      <c r="B1" s="12" t="str">
        <f>INDEX(НД!A2:A4, A1)</f>
        <v>2024 г. ФАКТ</v>
      </c>
    </row>
    <row r="2" spans="1:2" ht="47.25" x14ac:dyDescent="0.25">
      <c r="A2" s="17" t="s">
        <v>25</v>
      </c>
      <c r="B2" s="57">
        <f>VLOOKUP(B$1,НД!$A:$X,MATCH(A2,НД!$A$1:$X$1,0),0)</f>
        <v>185.1</v>
      </c>
    </row>
    <row r="3" spans="1:2" ht="31.5" x14ac:dyDescent="0.25">
      <c r="A3" s="17" t="s">
        <v>27</v>
      </c>
      <c r="B3" s="57">
        <f>VLOOKUP(B$1,НД!$A:$X,MATCH(A3,НД!$A$1:$X$1,0),0)</f>
        <v>24.3</v>
      </c>
    </row>
    <row r="4" spans="1:2" ht="31.5" x14ac:dyDescent="0.25">
      <c r="A4" s="17" t="s">
        <v>28</v>
      </c>
      <c r="B4" s="57">
        <f>VLOOKUP(B$1,НД!$A:$X,MATCH(A4,НД!$A$1:$X$1,0),0)</f>
        <v>41.3</v>
      </c>
    </row>
    <row r="5" spans="1:2" ht="31.5" x14ac:dyDescent="0.25">
      <c r="A5" s="17" t="s">
        <v>69</v>
      </c>
      <c r="B5" s="57">
        <f>VLOOKUP(B$1,НД!$A:$X,MATCH(A5,НД!$A$1:$X$1,0),0)</f>
        <v>45.5</v>
      </c>
    </row>
    <row r="6" spans="1:2" ht="15.75" x14ac:dyDescent="0.25">
      <c r="A6" s="17" t="s">
        <v>71</v>
      </c>
      <c r="B6" s="57">
        <f>VLOOKUP(B$1,НД!$A:$X,MATCH(A6,НД!$A$1:$X$1,0),0)</f>
        <v>7.4</v>
      </c>
    </row>
    <row r="7" spans="1:2" ht="15.75" x14ac:dyDescent="0.25">
      <c r="A7" s="17" t="s">
        <v>26</v>
      </c>
      <c r="B7" s="57">
        <f>VLOOKUP(B$1,НД!$A:$X,MATCH(A7,НД!$A$1:$X$1,0),0)</f>
        <v>1.2</v>
      </c>
    </row>
    <row r="8" spans="1:2" ht="18.75" x14ac:dyDescent="0.3">
      <c r="A8" s="16" t="s">
        <v>18</v>
      </c>
      <c r="B8" s="57">
        <f>SUM(B2:B7)</f>
        <v>304.79999999999995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N10"/>
  <sheetViews>
    <sheetView zoomScaleNormal="100" workbookViewId="0">
      <selection activeCell="B18" sqref="B18"/>
    </sheetView>
  </sheetViews>
  <sheetFormatPr defaultRowHeight="15" x14ac:dyDescent="0.25"/>
  <cols>
    <col min="1" max="1" width="49.42578125" customWidth="1"/>
    <col min="2" max="2" width="29.7109375" customWidth="1"/>
  </cols>
  <sheetData>
    <row r="1" spans="1:14" ht="15.75" x14ac:dyDescent="0.25">
      <c r="A1" s="12">
        <v>1</v>
      </c>
      <c r="B1" s="12" t="str">
        <f>INDEX(НД!A2:A4, A1)</f>
        <v>2023 г. ФАКТ</v>
      </c>
    </row>
    <row r="2" spans="1:14" ht="67.5" customHeight="1" x14ac:dyDescent="0.25">
      <c r="A2" s="17" t="s">
        <v>19</v>
      </c>
      <c r="B2" s="57">
        <f>VLOOKUP(B$1,НД!$A:$X,MATCH(A2,НД!$A$1:$X$1,0),0)</f>
        <v>1936.9</v>
      </c>
      <c r="F2" s="60"/>
      <c r="G2" s="60"/>
      <c r="H2" s="60"/>
      <c r="I2" s="60"/>
      <c r="J2" s="60"/>
      <c r="K2" s="60"/>
      <c r="L2" s="60"/>
      <c r="M2" s="60"/>
      <c r="N2" s="60"/>
    </row>
    <row r="3" spans="1:14" ht="82.5" customHeight="1" x14ac:dyDescent="0.25">
      <c r="A3" s="17" t="s">
        <v>41</v>
      </c>
      <c r="B3" s="57">
        <f>VLOOKUP(B$1,НД!$A:$X,MATCH(A3,НД!$A$1:$X$1,0),0)</f>
        <v>53.1</v>
      </c>
    </row>
    <row r="4" spans="1:14" ht="49.15" customHeight="1" x14ac:dyDescent="0.25">
      <c r="A4" s="17" t="s">
        <v>43</v>
      </c>
      <c r="B4" s="57">
        <f>VLOOKUP(B$1,НД!$A:$X,MATCH(A4,НД!$A$1:$X$1,0),0)</f>
        <v>164.8</v>
      </c>
    </row>
    <row r="5" spans="1:14" ht="66.75" customHeight="1" x14ac:dyDescent="0.25">
      <c r="A5" s="17" t="s">
        <v>44</v>
      </c>
      <c r="B5" s="57">
        <f>VLOOKUP(B$1,НД!$A:$X,MATCH(A5,НД!$A$1:$X$1,0),0)</f>
        <v>5.85</v>
      </c>
    </row>
    <row r="6" spans="1:14" ht="54" customHeight="1" x14ac:dyDescent="0.25">
      <c r="A6" s="17" t="s">
        <v>70</v>
      </c>
      <c r="B6" s="57">
        <f>VLOOKUP(B$1,НД!$A:$X,MATCH(A6,НД!$A$1:$X$1,0),0)</f>
        <v>72.400000000000006</v>
      </c>
    </row>
    <row r="7" spans="1:14" ht="62.25" customHeight="1" x14ac:dyDescent="0.25">
      <c r="A7" s="17" t="s">
        <v>20</v>
      </c>
      <c r="B7" s="57">
        <f>VLOOKUP(B$1,НД!$A:$X,MATCH(A7,НД!$A$1:$X$1,0),0)</f>
        <v>95.5</v>
      </c>
    </row>
    <row r="8" spans="1:14" ht="26.25" customHeight="1" x14ac:dyDescent="0.25">
      <c r="A8" s="17" t="s">
        <v>21</v>
      </c>
      <c r="B8" s="57">
        <f>VLOOKUP(B$1,НД!$A:$X,MATCH(A8,НД!$A$1:$X$1,0),0)</f>
        <v>16.7</v>
      </c>
    </row>
    <row r="9" spans="1:14" ht="43.5" customHeight="1" x14ac:dyDescent="0.25">
      <c r="A9" s="17" t="s">
        <v>45</v>
      </c>
      <c r="B9" s="57">
        <f>VLOOKUP(B$1,НД!$A:$X,MATCH(A9,НД!$A$1:$X$1,0),0)</f>
        <v>-0.1</v>
      </c>
    </row>
    <row r="10" spans="1:14" ht="18.75" x14ac:dyDescent="0.3">
      <c r="A10" s="16" t="s">
        <v>18</v>
      </c>
      <c r="B10" s="59">
        <f>SUM(B2:B9)</f>
        <v>2345.15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</sheetPr>
  <dimension ref="A1:B10"/>
  <sheetViews>
    <sheetView zoomScaleNormal="100" workbookViewId="0">
      <selection activeCell="A9" sqref="A9"/>
    </sheetView>
  </sheetViews>
  <sheetFormatPr defaultRowHeight="15" x14ac:dyDescent="0.25"/>
  <cols>
    <col min="1" max="1" width="49.42578125" customWidth="1"/>
    <col min="2" max="2" width="29.7109375" customWidth="1"/>
  </cols>
  <sheetData>
    <row r="1" spans="1:2" ht="15.75" x14ac:dyDescent="0.25">
      <c r="A1" s="12">
        <v>3</v>
      </c>
      <c r="B1" s="12" t="str">
        <f>INDEX('Республиканские программы'!A2:A4, A1)</f>
        <v>2024 г. ФАКТ</v>
      </c>
    </row>
    <row r="2" spans="1:2" ht="67.5" customHeight="1" x14ac:dyDescent="0.25">
      <c r="A2" s="62" t="s">
        <v>59</v>
      </c>
      <c r="B2" s="57">
        <f>VLOOKUP(B$1,'Республиканские программы'!$A:$J,MATCH(A2,'Республиканские программы'!$A$1:$J$1,0),0)</f>
        <v>566.1</v>
      </c>
    </row>
    <row r="3" spans="1:2" ht="82.5" customHeight="1" x14ac:dyDescent="0.25">
      <c r="A3" s="62" t="s">
        <v>60</v>
      </c>
      <c r="B3" s="57">
        <f>VLOOKUP(B$1,'Республиканские программы'!$A:$J,MATCH(A3,'Республиканские программы'!$A$1:$J$1,0),0)</f>
        <v>283.89999999999998</v>
      </c>
    </row>
    <row r="4" spans="1:2" ht="49.15" customHeight="1" x14ac:dyDescent="0.25">
      <c r="A4" s="62" t="s">
        <v>61</v>
      </c>
      <c r="B4" s="57">
        <f>VLOOKUP(B$1,'Республиканские программы'!$A:$J,MATCH(A4,'Республиканские программы'!$A$1:$J$1,0),0)</f>
        <v>29.2</v>
      </c>
    </row>
    <row r="5" spans="1:2" ht="66.75" customHeight="1" x14ac:dyDescent="0.25">
      <c r="A5" s="62" t="s">
        <v>62</v>
      </c>
      <c r="B5" s="57">
        <f>VLOOKUP(B$1,'Республиканские программы'!$A:$J,MATCH(A5,'Республиканские программы'!$A$1:$J$1,0),0)</f>
        <v>786.6</v>
      </c>
    </row>
    <row r="6" spans="1:2" ht="54" customHeight="1" x14ac:dyDescent="0.25">
      <c r="A6" s="62" t="s">
        <v>63</v>
      </c>
      <c r="B6" s="57">
        <f>VLOOKUP(B$1,'Республиканские программы'!$A:$J,MATCH(A6,'Республиканские программы'!$A$1:$J$1,0),0)</f>
        <v>4528.8</v>
      </c>
    </row>
    <row r="7" spans="1:2" ht="62.25" customHeight="1" x14ac:dyDescent="0.25">
      <c r="A7" s="62" t="s">
        <v>64</v>
      </c>
      <c r="B7" s="57">
        <f>VLOOKUP(B$1,'Республиканские программы'!$A:$J,MATCH(A7,'Республиканские программы'!$A$1:$J$1,0),0)</f>
        <v>2518.6999999999998</v>
      </c>
    </row>
    <row r="8" spans="1:2" ht="26.25" customHeight="1" x14ac:dyDescent="0.25">
      <c r="A8" s="62" t="s">
        <v>65</v>
      </c>
      <c r="B8" s="57">
        <f>VLOOKUP(B$1,'Республиканские программы'!$A:$J,MATCH(A8,'Республиканские программы'!$A$1:$J$1,0),0)</f>
        <v>261.2</v>
      </c>
    </row>
    <row r="9" spans="1:2" ht="43.5" customHeight="1" x14ac:dyDescent="0.25">
      <c r="A9" s="62" t="s">
        <v>66</v>
      </c>
      <c r="B9" s="57">
        <f>VLOOKUP(B$1,'Республиканские программы'!$A:$J,MATCH(A9,'Республиканские программы'!$A$1:$J$1,0),0)</f>
        <v>411.2</v>
      </c>
    </row>
    <row r="10" spans="1:2" ht="18.75" x14ac:dyDescent="0.3">
      <c r="A10" s="16" t="s">
        <v>18</v>
      </c>
      <c r="B10" s="59">
        <f>SUM(B2:B9)</f>
        <v>9385.7000000000007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tabColor rgb="FFC4E2FE"/>
    <pageSetUpPr fitToPage="1"/>
  </sheetPr>
  <dimension ref="B2:AW26"/>
  <sheetViews>
    <sheetView showGridLines="0" showRowColHeaders="0" zoomScaleNormal="100" zoomScaleSheetLayoutView="100" workbookViewId="0"/>
  </sheetViews>
  <sheetFormatPr defaultColWidth="9.140625" defaultRowHeight="15" x14ac:dyDescent="0.25"/>
  <cols>
    <col min="1" max="1" width="3.28515625" style="20" customWidth="1"/>
    <col min="2" max="2" width="33.5703125" style="20" customWidth="1"/>
    <col min="3" max="3" width="25.5703125" style="20" customWidth="1"/>
    <col min="4" max="4" width="47.85546875" style="20" customWidth="1"/>
    <col min="5" max="5" width="26.7109375" style="20" customWidth="1"/>
    <col min="6" max="6" width="14" style="20" customWidth="1"/>
    <col min="7" max="7" width="0.140625" style="20" customWidth="1"/>
    <col min="8" max="8" width="41.5703125" style="20" customWidth="1"/>
    <col min="9" max="9" width="51.140625" style="20" customWidth="1"/>
    <col min="10" max="10" width="26.85546875" style="20" customWidth="1"/>
    <col min="11" max="11" width="18.28515625" style="20" customWidth="1"/>
    <col min="12" max="12" width="9.140625" style="20"/>
    <col min="13" max="13" width="8.140625" style="20" customWidth="1"/>
    <col min="14" max="14" width="0.42578125" style="20" customWidth="1"/>
    <col min="15" max="15" width="4" style="20" customWidth="1"/>
    <col min="16" max="17" width="9.140625" style="20" hidden="1" customWidth="1"/>
    <col min="18" max="18" width="2.85546875" style="20" hidden="1" customWidth="1"/>
    <col min="19" max="49" width="9.140625" style="20" hidden="1" customWidth="1"/>
    <col min="50" max="51" width="9.140625" style="20"/>
    <col min="52" max="52" width="5.85546875" style="20" customWidth="1"/>
    <col min="53" max="16384" width="9.140625" style="20"/>
  </cols>
  <sheetData>
    <row r="2" spans="3:11" ht="78.75" customHeight="1" x14ac:dyDescent="0.25"/>
    <row r="3" spans="3:11" ht="2.25" customHeight="1" x14ac:dyDescent="0.25"/>
    <row r="4" spans="3:11" ht="98.25" customHeight="1" x14ac:dyDescent="0.5">
      <c r="C4" s="21"/>
      <c r="D4" s="22"/>
      <c r="J4" s="21"/>
      <c r="K4" s="22"/>
    </row>
    <row r="5" spans="3:11" ht="31.5" customHeight="1" x14ac:dyDescent="0.25">
      <c r="J5" s="23"/>
      <c r="K5" s="24"/>
    </row>
    <row r="6" spans="3:11" ht="17.25" customHeight="1" x14ac:dyDescent="0.25">
      <c r="J6" s="23"/>
      <c r="K6" s="24"/>
    </row>
    <row r="7" spans="3:11" ht="31.5" customHeight="1" x14ac:dyDescent="0.25">
      <c r="F7" s="25"/>
      <c r="J7" s="23"/>
      <c r="K7" s="24"/>
    </row>
    <row r="8" spans="3:11" ht="31.5" customHeight="1" x14ac:dyDescent="0.45">
      <c r="C8" s="26" t="s">
        <v>23</v>
      </c>
      <c r="D8" s="27"/>
      <c r="E8" s="27"/>
      <c r="F8" s="28"/>
      <c r="G8" s="27"/>
      <c r="H8" s="27"/>
      <c r="I8" s="26" t="s">
        <v>24</v>
      </c>
      <c r="J8" s="23"/>
      <c r="K8" s="24"/>
    </row>
    <row r="9" spans="3:11" ht="31.5" customHeight="1" x14ac:dyDescent="0.25">
      <c r="C9" s="27"/>
      <c r="D9" s="27"/>
      <c r="E9" s="27"/>
      <c r="F9" s="147"/>
      <c r="G9" s="147"/>
      <c r="H9" s="147"/>
      <c r="I9" s="147"/>
    </row>
    <row r="10" spans="3:11" ht="52.9" customHeight="1" x14ac:dyDescent="0.25"/>
    <row r="11" spans="3:11" ht="13.5" customHeight="1" x14ac:dyDescent="0.25"/>
    <row r="12" spans="3:11" ht="51.6" customHeight="1" x14ac:dyDescent="0.25"/>
    <row r="13" spans="3:11" ht="64.5" customHeight="1" x14ac:dyDescent="0.25"/>
    <row r="14" spans="3:11" ht="57.6" customHeight="1" x14ac:dyDescent="0.25"/>
    <row r="15" spans="3:11" ht="66" customHeight="1" x14ac:dyDescent="0.25"/>
    <row r="16" spans="3:11" ht="51.6" customHeight="1" x14ac:dyDescent="0.25"/>
    <row r="17" spans="2:2" ht="45" customHeight="1" x14ac:dyDescent="0.25"/>
    <row r="22" spans="2:2" ht="0.75" customHeight="1" x14ac:dyDescent="0.25"/>
    <row r="26" spans="2:2" ht="33.75" x14ac:dyDescent="0.5">
      <c r="B26" s="29"/>
    </row>
  </sheetData>
  <sheetProtection password="A1E6" sheet="1" formatCells="0" formatColumns="0" formatRows="0" insertColumns="0" insertRows="0" insertHyperlinks="0" deleteColumns="0" deleteRows="0" sort="0" autoFilter="0" pivotTables="0"/>
  <mergeCells count="1">
    <mergeCell ref="F9:I9"/>
  </mergeCells>
  <pageMargins left="0.7" right="0.7" top="0.75" bottom="0.75" header="0.3" footer="0.3"/>
  <pageSetup paperSize="9" scale="41" orientation="landscape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5" name="Drop Down 1">
              <controlPr locked="0" defaultSize="0" autoLine="0" autoPict="0" altText="">
                <anchor moveWithCells="1">
                  <from>
                    <xdr:col>0</xdr:col>
                    <xdr:colOff>47625</xdr:colOff>
                    <xdr:row>4</xdr:row>
                    <xdr:rowOff>390525</xdr:rowOff>
                  </from>
                  <to>
                    <xdr:col>3</xdr:col>
                    <xdr:colOff>38100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0" r:id="rId6" name="Drop Down 6">
              <controlPr locked="0" defaultSize="0" autoLine="0" autoPict="0">
                <anchor moveWithCells="1">
                  <from>
                    <xdr:col>7</xdr:col>
                    <xdr:colOff>1000125</xdr:colOff>
                    <xdr:row>1</xdr:row>
                    <xdr:rowOff>419100</xdr:rowOff>
                  </from>
                  <to>
                    <xdr:col>8</xdr:col>
                    <xdr:colOff>123825</xdr:colOff>
                    <xdr:row>1</xdr:row>
                    <xdr:rowOff>742950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C4E2FE"/>
    <pageSetUpPr fitToPage="1"/>
  </sheetPr>
  <dimension ref="A1:CW905"/>
  <sheetViews>
    <sheetView showGridLines="0" showRowColHeaders="0" zoomScaleNormal="100" zoomScaleSheetLayoutView="100" workbookViewId="0"/>
  </sheetViews>
  <sheetFormatPr defaultColWidth="9.140625" defaultRowHeight="15" x14ac:dyDescent="0.25"/>
  <cols>
    <col min="1" max="1" width="3.28515625" style="80" customWidth="1"/>
    <col min="2" max="2" width="33.5703125" style="80" customWidth="1"/>
    <col min="3" max="3" width="29.28515625" style="80" customWidth="1"/>
    <col min="4" max="4" width="29.7109375" style="80" customWidth="1"/>
    <col min="5" max="5" width="26.7109375" style="80" customWidth="1"/>
    <col min="6" max="6" width="14" style="80" customWidth="1"/>
    <col min="7" max="7" width="0.140625" style="80" customWidth="1"/>
    <col min="8" max="8" width="41.5703125" style="80" customWidth="1"/>
    <col min="9" max="9" width="22" style="80" customWidth="1"/>
    <col min="10" max="10" width="22.85546875" style="80" customWidth="1"/>
    <col min="11" max="11" width="10.42578125" style="80" hidden="1" customWidth="1"/>
    <col min="12" max="12" width="9.140625" style="80" hidden="1" customWidth="1"/>
    <col min="13" max="13" width="8.140625" style="80" hidden="1" customWidth="1"/>
    <col min="14" max="14" width="0.42578125" style="80" hidden="1" customWidth="1"/>
    <col min="15" max="15" width="4" style="80" hidden="1" customWidth="1"/>
    <col min="16" max="17" width="9.140625" style="80" hidden="1" customWidth="1"/>
    <col min="18" max="18" width="2.85546875" style="80" hidden="1" customWidth="1"/>
    <col min="19" max="49" width="9.140625" style="80" hidden="1" customWidth="1"/>
    <col min="50" max="50" width="5.42578125" style="80" hidden="1" customWidth="1"/>
    <col min="51" max="51" width="0.85546875" style="80" hidden="1" customWidth="1"/>
    <col min="52" max="52" width="19" style="80" hidden="1" customWidth="1"/>
    <col min="53" max="53" width="20.85546875" style="80" hidden="1" customWidth="1"/>
    <col min="54" max="54" width="18.7109375" style="80" hidden="1" customWidth="1"/>
    <col min="55" max="55" width="40.85546875" style="80" hidden="1" customWidth="1"/>
    <col min="56" max="56" width="9.140625" style="80"/>
    <col min="57" max="101" width="9.140625" style="20"/>
    <col min="102" max="16384" width="9.140625" style="34"/>
  </cols>
  <sheetData>
    <row r="1" spans="1:58" ht="66.75" customHeight="1" x14ac:dyDescent="0.2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</row>
    <row r="2" spans="1:58" ht="2.25" hidden="1" customHeight="1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9"/>
    </row>
    <row r="3" spans="1:58" ht="47.25" customHeight="1" x14ac:dyDescent="0.65">
      <c r="A3" s="77"/>
      <c r="B3" s="78"/>
      <c r="C3" s="81"/>
      <c r="D3" s="82"/>
      <c r="E3" s="78"/>
      <c r="F3" s="78"/>
      <c r="G3" s="78"/>
      <c r="H3" s="78"/>
      <c r="I3" s="78"/>
      <c r="K3" s="83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9"/>
      <c r="BD3" s="81"/>
    </row>
    <row r="4" spans="1:58" ht="44.25" customHeight="1" x14ac:dyDescent="0.65">
      <c r="A4" s="77"/>
      <c r="B4" s="84"/>
      <c r="C4" s="78"/>
      <c r="D4" s="84"/>
      <c r="E4" s="85"/>
      <c r="F4" s="82"/>
      <c r="G4" s="82"/>
      <c r="H4" s="84"/>
      <c r="I4" s="86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</row>
    <row r="5" spans="1:58" ht="51" customHeight="1" x14ac:dyDescent="0.65">
      <c r="A5" s="88"/>
      <c r="C5" s="78"/>
      <c r="D5" s="89"/>
      <c r="F5" s="78"/>
      <c r="G5" s="89"/>
      <c r="H5" s="78"/>
      <c r="I5" s="90"/>
      <c r="BF5" s="82"/>
    </row>
    <row r="6" spans="1:58" ht="31.5" customHeight="1" x14ac:dyDescent="0.25">
      <c r="A6" s="77"/>
      <c r="B6" s="78"/>
      <c r="C6" s="89"/>
      <c r="D6" s="89"/>
      <c r="E6" s="89"/>
      <c r="F6" s="148"/>
      <c r="G6" s="148"/>
      <c r="H6" s="148"/>
      <c r="I6" s="14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</row>
    <row r="7" spans="1:58" ht="52.9" customHeight="1" x14ac:dyDescent="0.25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</row>
    <row r="8" spans="1:58" ht="14.25" customHeight="1" x14ac:dyDescent="0.2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</row>
    <row r="9" spans="1:58" ht="51.6" customHeight="1" x14ac:dyDescent="0.35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F9" s="84"/>
    </row>
    <row r="10" spans="1:58" ht="64.5" customHeight="1" x14ac:dyDescent="0.3">
      <c r="A10" s="77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</row>
    <row r="11" spans="1:58" ht="57.6" customHeight="1" x14ac:dyDescent="0.25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</row>
    <row r="12" spans="1:58" ht="66" customHeight="1" x14ac:dyDescent="0.25">
      <c r="A12" s="77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</row>
    <row r="13" spans="1:58" ht="32.25" customHeigh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</row>
    <row r="14" spans="1:58" ht="45" hidden="1" customHeight="1" x14ac:dyDescent="0.25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9"/>
    </row>
    <row r="15" spans="1:58" hidden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9"/>
    </row>
    <row r="16" spans="1:58" hidden="1" x14ac:dyDescent="0.25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9"/>
    </row>
    <row r="17" spans="1:56" hidden="1" x14ac:dyDescent="0.25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9"/>
    </row>
    <row r="18" spans="1:56" hidden="1" x14ac:dyDescent="0.25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9"/>
    </row>
    <row r="19" spans="1:56" hidden="1" x14ac:dyDescent="0.2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9"/>
    </row>
    <row r="20" spans="1:56" ht="15.75" hidden="1" thickBot="1" x14ac:dyDescent="0.3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3"/>
    </row>
    <row r="21" spans="1:56" s="20" customFormat="1" x14ac:dyDescent="0.25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</row>
    <row r="22" spans="1:56" s="20" customFormat="1" x14ac:dyDescent="0.25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</row>
    <row r="23" spans="1:56" s="20" customFormat="1" ht="33.75" x14ac:dyDescent="0.5">
      <c r="A23" s="80"/>
      <c r="B23" s="94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</row>
    <row r="24" spans="1:56" s="20" customForma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</row>
    <row r="25" spans="1:56" s="20" customFormat="1" x14ac:dyDescent="0.25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</row>
    <row r="26" spans="1:56" s="20" customFormat="1" x14ac:dyDescent="0.2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</row>
    <row r="27" spans="1:56" s="20" customFormat="1" x14ac:dyDescent="0.25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</row>
    <row r="28" spans="1:56" s="20" customForma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</row>
    <row r="29" spans="1:56" s="20" customFormat="1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</row>
    <row r="30" spans="1:56" s="20" customFormat="1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</row>
    <row r="31" spans="1:56" s="20" customFormat="1" x14ac:dyDescent="0.25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</row>
    <row r="32" spans="1:56" s="20" customFormat="1" x14ac:dyDescent="0.25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</row>
    <row r="33" spans="1:56" s="20" customFormat="1" x14ac:dyDescent="0.25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</row>
    <row r="34" spans="1:56" s="20" customFormat="1" x14ac:dyDescent="0.2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</row>
    <row r="35" spans="1:56" s="20" customFormat="1" x14ac:dyDescent="0.2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</row>
    <row r="36" spans="1:56" s="20" customFormat="1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</row>
    <row r="37" spans="1:56" s="20" customFormat="1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</row>
    <row r="38" spans="1:56" s="20" customFormat="1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</row>
    <row r="39" spans="1:56" s="20" customFormat="1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</row>
    <row r="40" spans="1:56" s="20" customFormat="1" x14ac:dyDescent="0.25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</row>
    <row r="41" spans="1:56" s="20" customFormat="1" x14ac:dyDescent="0.25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</row>
    <row r="42" spans="1:56" s="20" customFormat="1" x14ac:dyDescent="0.2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</row>
    <row r="43" spans="1:56" s="20" customFormat="1" x14ac:dyDescent="0.25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</row>
    <row r="44" spans="1:56" s="20" customFormat="1" x14ac:dyDescent="0.25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</row>
    <row r="45" spans="1:56" s="20" customFormat="1" x14ac:dyDescent="0.2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</row>
    <row r="46" spans="1:56" s="20" customFormat="1" x14ac:dyDescent="0.25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</row>
    <row r="47" spans="1:56" s="20" customFormat="1" x14ac:dyDescent="0.25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</row>
    <row r="48" spans="1:56" s="20" customFormat="1" x14ac:dyDescent="0.25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</row>
    <row r="49" spans="1:56" s="20" customFormat="1" x14ac:dyDescent="0.2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</row>
    <row r="50" spans="1:56" s="20" customFormat="1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</row>
    <row r="51" spans="1:56" s="20" customFormat="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</row>
    <row r="52" spans="1:56" s="20" customFormat="1" x14ac:dyDescent="0.2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</row>
    <row r="53" spans="1:56" s="20" customFormat="1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</row>
    <row r="54" spans="1:56" s="20" customFormat="1" x14ac:dyDescent="0.25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</row>
    <row r="55" spans="1:56" s="20" customFormat="1" x14ac:dyDescent="0.25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</row>
    <row r="56" spans="1:56" s="20" customFormat="1" x14ac:dyDescent="0.2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</row>
    <row r="57" spans="1:56" s="20" customFormat="1" x14ac:dyDescent="0.25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</row>
    <row r="58" spans="1:56" s="20" customFormat="1" x14ac:dyDescent="0.25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</row>
    <row r="59" spans="1:56" s="20" customFormat="1" x14ac:dyDescent="0.2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</row>
    <row r="60" spans="1:56" s="20" customForma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</row>
    <row r="61" spans="1:56" s="20" customFormat="1" x14ac:dyDescent="0.25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</row>
    <row r="62" spans="1:56" s="20" customFormat="1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</row>
    <row r="63" spans="1:56" s="20" customFormat="1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</row>
    <row r="64" spans="1:56" s="20" customFormat="1" x14ac:dyDescent="0.25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</row>
    <row r="65" spans="1:56" s="20" customFormat="1" x14ac:dyDescent="0.25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</row>
    <row r="66" spans="1:56" s="20" customFormat="1" x14ac:dyDescent="0.2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</row>
    <row r="67" spans="1:56" s="20" customFormat="1" x14ac:dyDescent="0.25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</row>
    <row r="68" spans="1:56" s="20" customFormat="1" x14ac:dyDescent="0.25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</row>
    <row r="69" spans="1:56" s="20" customFormat="1" x14ac:dyDescent="0.25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</row>
    <row r="70" spans="1:56" s="20" customFormat="1" x14ac:dyDescent="0.25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</row>
    <row r="71" spans="1:56" s="20" customFormat="1" x14ac:dyDescent="0.25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</row>
    <row r="72" spans="1:56" s="20" customFormat="1" x14ac:dyDescent="0.25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</row>
    <row r="73" spans="1:56" s="20" customFormat="1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</row>
    <row r="74" spans="1:56" s="20" customFormat="1" x14ac:dyDescent="0.25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</row>
    <row r="75" spans="1:56" s="20" customFormat="1" x14ac:dyDescent="0.25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</row>
    <row r="76" spans="1:56" s="20" customFormat="1" x14ac:dyDescent="0.25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</row>
    <row r="77" spans="1:56" s="20" customFormat="1" x14ac:dyDescent="0.25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</row>
    <row r="78" spans="1:56" s="20" customFormat="1" x14ac:dyDescent="0.25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</row>
    <row r="79" spans="1:56" s="20" customFormat="1" x14ac:dyDescent="0.25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</row>
    <row r="80" spans="1:56" s="20" customFormat="1" x14ac:dyDescent="0.25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</row>
    <row r="81" spans="1:56" s="20" customFormat="1" x14ac:dyDescent="0.25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</row>
    <row r="82" spans="1:56" s="20" customFormat="1" x14ac:dyDescent="0.25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</row>
    <row r="83" spans="1:56" s="20" customFormat="1" x14ac:dyDescent="0.25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</row>
    <row r="84" spans="1:56" s="20" customFormat="1" x14ac:dyDescent="0.25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</row>
    <row r="85" spans="1:56" s="20" customFormat="1" x14ac:dyDescent="0.25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</row>
    <row r="86" spans="1:56" s="20" customFormat="1" x14ac:dyDescent="0.25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</row>
    <row r="87" spans="1:56" s="20" customFormat="1" x14ac:dyDescent="0.2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</row>
    <row r="88" spans="1:56" s="20" customFormat="1" x14ac:dyDescent="0.25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</row>
    <row r="89" spans="1:56" s="20" customFormat="1" x14ac:dyDescent="0.25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</row>
    <row r="90" spans="1:56" s="20" customFormat="1" x14ac:dyDescent="0.25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</row>
    <row r="91" spans="1:56" s="20" customFormat="1" x14ac:dyDescent="0.25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</row>
    <row r="92" spans="1:56" s="20" customFormat="1" x14ac:dyDescent="0.25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</row>
    <row r="93" spans="1:56" s="20" customFormat="1" x14ac:dyDescent="0.25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</row>
    <row r="94" spans="1:56" s="20" customFormat="1" x14ac:dyDescent="0.25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</row>
    <row r="95" spans="1:56" s="20" customFormat="1" x14ac:dyDescent="0.25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</row>
    <row r="96" spans="1:56" s="20" customFormat="1" x14ac:dyDescent="0.25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</row>
    <row r="97" spans="1:56" s="20" customFormat="1" x14ac:dyDescent="0.25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</row>
    <row r="98" spans="1:56" s="20" customFormat="1" x14ac:dyDescent="0.25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</row>
    <row r="99" spans="1:56" s="20" customFormat="1" x14ac:dyDescent="0.25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</row>
    <row r="100" spans="1:56" s="20" customFormat="1" x14ac:dyDescent="0.25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</row>
    <row r="101" spans="1:56" s="20" customFormat="1" x14ac:dyDescent="0.25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</row>
    <row r="102" spans="1:56" s="20" customFormat="1" x14ac:dyDescent="0.25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</row>
    <row r="103" spans="1:56" s="20" customFormat="1" x14ac:dyDescent="0.25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</row>
    <row r="104" spans="1:56" s="20" customFormat="1" x14ac:dyDescent="0.25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</row>
    <row r="105" spans="1:56" s="20" customFormat="1" x14ac:dyDescent="0.25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</row>
    <row r="106" spans="1:56" s="20" customFormat="1" x14ac:dyDescent="0.25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</row>
    <row r="107" spans="1:56" s="20" customFormat="1" x14ac:dyDescent="0.25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</row>
    <row r="108" spans="1:56" s="20" customFormat="1" x14ac:dyDescent="0.25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</row>
    <row r="109" spans="1:56" s="20" customFormat="1" x14ac:dyDescent="0.25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</row>
    <row r="110" spans="1:56" s="20" customFormat="1" x14ac:dyDescent="0.25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</row>
    <row r="111" spans="1:56" s="20" customFormat="1" x14ac:dyDescent="0.25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</row>
    <row r="112" spans="1:56" s="20" customFormat="1" x14ac:dyDescent="0.25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</row>
    <row r="113" spans="1:56" s="20" customFormat="1" x14ac:dyDescent="0.25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</row>
    <row r="114" spans="1:56" s="20" customFormat="1" x14ac:dyDescent="0.25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</row>
    <row r="115" spans="1:56" s="20" customFormat="1" x14ac:dyDescent="0.25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</row>
    <row r="116" spans="1:56" s="20" customFormat="1" x14ac:dyDescent="0.25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</row>
    <row r="117" spans="1:56" s="20" customFormat="1" x14ac:dyDescent="0.25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</row>
    <row r="118" spans="1:56" s="20" customFormat="1" x14ac:dyDescent="0.25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</row>
    <row r="119" spans="1:56" s="20" customFormat="1" x14ac:dyDescent="0.25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</row>
    <row r="120" spans="1:56" s="20" customFormat="1" x14ac:dyDescent="0.25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</row>
    <row r="121" spans="1:56" s="20" customFormat="1" x14ac:dyDescent="0.25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</row>
    <row r="122" spans="1:56" s="20" customFormat="1" x14ac:dyDescent="0.25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</row>
    <row r="123" spans="1:56" s="20" customFormat="1" x14ac:dyDescent="0.25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</row>
    <row r="124" spans="1:56" s="20" customFormat="1" x14ac:dyDescent="0.25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</row>
    <row r="125" spans="1:56" s="20" customFormat="1" x14ac:dyDescent="0.2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</row>
    <row r="126" spans="1:56" s="20" customFormat="1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</row>
    <row r="127" spans="1:56" s="20" customFormat="1" x14ac:dyDescent="0.25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</row>
    <row r="128" spans="1:56" s="20" customFormat="1" x14ac:dyDescent="0.2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</row>
    <row r="129" spans="1:56" s="20" customFormat="1" x14ac:dyDescent="0.25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</row>
    <row r="130" spans="1:56" s="20" customFormat="1" x14ac:dyDescent="0.25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</row>
    <row r="131" spans="1:56" s="20" customFormat="1" x14ac:dyDescent="0.25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</row>
    <row r="132" spans="1:56" s="20" customFormat="1" x14ac:dyDescent="0.25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</row>
    <row r="133" spans="1:56" s="20" customFormat="1" x14ac:dyDescent="0.25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</row>
    <row r="134" spans="1:56" s="20" customFormat="1" x14ac:dyDescent="0.25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</row>
    <row r="135" spans="1:56" s="20" customFormat="1" x14ac:dyDescent="0.25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</row>
    <row r="136" spans="1:56" s="20" customFormat="1" x14ac:dyDescent="0.25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</row>
    <row r="137" spans="1:56" s="20" customFormat="1" x14ac:dyDescent="0.25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</row>
    <row r="138" spans="1:56" s="20" customFormat="1" x14ac:dyDescent="0.25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</row>
    <row r="139" spans="1:56" s="20" customFormat="1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</row>
    <row r="140" spans="1:56" s="20" customFormat="1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</row>
    <row r="141" spans="1:56" s="20" customFormat="1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</row>
    <row r="142" spans="1:56" s="20" customFormat="1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</row>
    <row r="143" spans="1:56" s="20" customFormat="1" x14ac:dyDescent="0.25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</row>
    <row r="144" spans="1:56" s="20" customFormat="1" x14ac:dyDescent="0.25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</row>
    <row r="145" spans="1:56" s="20" customFormat="1" x14ac:dyDescent="0.25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</row>
    <row r="146" spans="1:56" s="20" customFormat="1" x14ac:dyDescent="0.25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</row>
    <row r="147" spans="1:56" s="20" customFormat="1" x14ac:dyDescent="0.25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</row>
    <row r="148" spans="1:56" s="20" customFormat="1" x14ac:dyDescent="0.25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</row>
    <row r="149" spans="1:56" s="20" customFormat="1" x14ac:dyDescent="0.25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</row>
    <row r="150" spans="1:56" s="20" customFormat="1" x14ac:dyDescent="0.25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</row>
    <row r="151" spans="1:56" s="20" customFormat="1" x14ac:dyDescent="0.25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</row>
    <row r="152" spans="1:56" s="20" customFormat="1" x14ac:dyDescent="0.25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</row>
    <row r="153" spans="1:56" s="20" customFormat="1" x14ac:dyDescent="0.25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</row>
    <row r="154" spans="1:56" s="20" customFormat="1" x14ac:dyDescent="0.25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</row>
    <row r="155" spans="1:56" s="20" customFormat="1" x14ac:dyDescent="0.25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</row>
    <row r="156" spans="1:56" s="20" customFormat="1" x14ac:dyDescent="0.25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</row>
    <row r="157" spans="1:56" s="20" customFormat="1" x14ac:dyDescent="0.25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</row>
    <row r="158" spans="1:56" s="20" customFormat="1" x14ac:dyDescent="0.25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</row>
    <row r="159" spans="1:56" s="20" customFormat="1" x14ac:dyDescent="0.25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</row>
    <row r="160" spans="1:56" s="20" customFormat="1" x14ac:dyDescent="0.25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</row>
    <row r="161" spans="1:56" s="20" customFormat="1" x14ac:dyDescent="0.25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</row>
    <row r="162" spans="1:56" s="20" customFormat="1" x14ac:dyDescent="0.25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</row>
    <row r="163" spans="1:56" s="20" customFormat="1" x14ac:dyDescent="0.25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</row>
    <row r="164" spans="1:56" s="20" customFormat="1" x14ac:dyDescent="0.25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</row>
    <row r="165" spans="1:56" s="20" customFormat="1" x14ac:dyDescent="0.25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</row>
    <row r="166" spans="1:56" s="20" customFormat="1" x14ac:dyDescent="0.25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</row>
    <row r="167" spans="1:56" s="20" customFormat="1" x14ac:dyDescent="0.25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</row>
    <row r="168" spans="1:56" s="20" customFormat="1" x14ac:dyDescent="0.25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</row>
    <row r="169" spans="1:56" s="20" customFormat="1" x14ac:dyDescent="0.25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</row>
    <row r="170" spans="1:56" s="20" customFormat="1" x14ac:dyDescent="0.25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</row>
    <row r="171" spans="1:56" s="20" customFormat="1" x14ac:dyDescent="0.25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</row>
    <row r="172" spans="1:56" s="20" customFormat="1" x14ac:dyDescent="0.25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</row>
    <row r="173" spans="1:56" s="20" customFormat="1" x14ac:dyDescent="0.25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</row>
    <row r="174" spans="1:56" s="20" customFormat="1" x14ac:dyDescent="0.25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</row>
    <row r="175" spans="1:56" s="20" customFormat="1" x14ac:dyDescent="0.25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</row>
    <row r="176" spans="1:56" s="20" customFormat="1" x14ac:dyDescent="0.25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</row>
    <row r="177" spans="1:56" s="20" customFormat="1" x14ac:dyDescent="0.25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</row>
    <row r="178" spans="1:56" s="20" customFormat="1" x14ac:dyDescent="0.25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</row>
    <row r="179" spans="1:56" s="20" customFormat="1" x14ac:dyDescent="0.25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</row>
    <row r="180" spans="1:56" s="20" customFormat="1" x14ac:dyDescent="0.25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</row>
    <row r="181" spans="1:56" s="20" customFormat="1" x14ac:dyDescent="0.25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</row>
    <row r="182" spans="1:56" s="20" customFormat="1" x14ac:dyDescent="0.25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</row>
    <row r="183" spans="1:56" s="20" customFormat="1" x14ac:dyDescent="0.25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</row>
    <row r="184" spans="1:56" s="20" customFormat="1" x14ac:dyDescent="0.25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</row>
    <row r="185" spans="1:56" s="20" customFormat="1" x14ac:dyDescent="0.25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</row>
    <row r="186" spans="1:56" s="20" customFormat="1" x14ac:dyDescent="0.25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</row>
    <row r="187" spans="1:56" s="20" customFormat="1" x14ac:dyDescent="0.25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</row>
    <row r="188" spans="1:56" s="20" customFormat="1" x14ac:dyDescent="0.25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</row>
    <row r="189" spans="1:56" s="20" customFormat="1" x14ac:dyDescent="0.25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</row>
    <row r="190" spans="1:56" s="20" customFormat="1" x14ac:dyDescent="0.25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</row>
    <row r="191" spans="1:56" s="20" customFormat="1" x14ac:dyDescent="0.25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</row>
    <row r="192" spans="1:56" s="20" customFormat="1" x14ac:dyDescent="0.25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</row>
    <row r="193" spans="1:56" s="20" customFormat="1" x14ac:dyDescent="0.25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</row>
    <row r="194" spans="1:56" s="20" customFormat="1" x14ac:dyDescent="0.25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</row>
    <row r="195" spans="1:56" s="20" customFormat="1" x14ac:dyDescent="0.25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</row>
    <row r="196" spans="1:56" s="20" customFormat="1" x14ac:dyDescent="0.25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</row>
    <row r="197" spans="1:56" s="20" customFormat="1" x14ac:dyDescent="0.25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</row>
    <row r="198" spans="1:56" s="20" customFormat="1" x14ac:dyDescent="0.25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</row>
    <row r="199" spans="1:56" s="20" customFormat="1" x14ac:dyDescent="0.25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</row>
    <row r="200" spans="1:56" s="20" customFormat="1" x14ac:dyDescent="0.25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</row>
    <row r="201" spans="1:56" s="20" customFormat="1" x14ac:dyDescent="0.25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</row>
    <row r="202" spans="1:56" s="20" customFormat="1" x14ac:dyDescent="0.25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</row>
    <row r="203" spans="1:56" s="20" customFormat="1" x14ac:dyDescent="0.25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</row>
    <row r="204" spans="1:56" s="20" customFormat="1" x14ac:dyDescent="0.25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</row>
    <row r="205" spans="1:56" s="20" customFormat="1" x14ac:dyDescent="0.25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</row>
    <row r="206" spans="1:56" s="20" customFormat="1" x14ac:dyDescent="0.25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</row>
    <row r="207" spans="1:56" s="20" customFormat="1" x14ac:dyDescent="0.25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</row>
    <row r="208" spans="1:56" s="20" customFormat="1" x14ac:dyDescent="0.25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</row>
    <row r="209" spans="1:56" s="20" customFormat="1" x14ac:dyDescent="0.25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</row>
    <row r="210" spans="1:56" s="20" customFormat="1" x14ac:dyDescent="0.25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</row>
    <row r="211" spans="1:56" s="20" customFormat="1" x14ac:dyDescent="0.25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</row>
    <row r="212" spans="1:56" s="20" customFormat="1" x14ac:dyDescent="0.25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</row>
    <row r="213" spans="1:56" s="20" customFormat="1" x14ac:dyDescent="0.25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</row>
    <row r="214" spans="1:56" s="20" customFormat="1" x14ac:dyDescent="0.25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</row>
    <row r="215" spans="1:56" s="20" customFormat="1" x14ac:dyDescent="0.25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</row>
    <row r="216" spans="1:56" s="20" customFormat="1" x14ac:dyDescent="0.25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</row>
    <row r="217" spans="1:56" s="20" customFormat="1" x14ac:dyDescent="0.25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</row>
    <row r="218" spans="1:56" s="20" customFormat="1" x14ac:dyDescent="0.25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</row>
    <row r="219" spans="1:56" s="20" customFormat="1" x14ac:dyDescent="0.25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</row>
    <row r="220" spans="1:56" s="20" customFormat="1" x14ac:dyDescent="0.25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</row>
    <row r="221" spans="1:56" s="20" customFormat="1" x14ac:dyDescent="0.25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</row>
    <row r="222" spans="1:56" s="20" customFormat="1" x14ac:dyDescent="0.25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</row>
    <row r="223" spans="1:56" s="20" customFormat="1" x14ac:dyDescent="0.25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</row>
    <row r="224" spans="1:56" s="20" customFormat="1" x14ac:dyDescent="0.25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</row>
    <row r="225" spans="1:56" s="20" customFormat="1" x14ac:dyDescent="0.25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</row>
    <row r="226" spans="1:56" s="20" customFormat="1" x14ac:dyDescent="0.25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</row>
    <row r="227" spans="1:56" s="20" customFormat="1" x14ac:dyDescent="0.25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</row>
    <row r="228" spans="1:56" s="20" customFormat="1" x14ac:dyDescent="0.25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</row>
    <row r="229" spans="1:56" s="20" customFormat="1" x14ac:dyDescent="0.25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</row>
    <row r="230" spans="1:56" s="20" customFormat="1" x14ac:dyDescent="0.25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</row>
    <row r="231" spans="1:56" s="20" customFormat="1" x14ac:dyDescent="0.25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</row>
    <row r="232" spans="1:56" s="20" customFormat="1" x14ac:dyDescent="0.25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</row>
    <row r="233" spans="1:56" s="20" customFormat="1" x14ac:dyDescent="0.25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</row>
    <row r="234" spans="1:56" s="20" customFormat="1" x14ac:dyDescent="0.25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</row>
    <row r="235" spans="1:56" s="20" customFormat="1" x14ac:dyDescent="0.25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</row>
    <row r="236" spans="1:56" s="20" customFormat="1" x14ac:dyDescent="0.25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</row>
    <row r="237" spans="1:56" s="20" customFormat="1" x14ac:dyDescent="0.25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</row>
    <row r="238" spans="1:56" s="20" customFormat="1" x14ac:dyDescent="0.25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</row>
    <row r="239" spans="1:56" s="20" customFormat="1" x14ac:dyDescent="0.25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</row>
    <row r="240" spans="1:56" s="20" customFormat="1" x14ac:dyDescent="0.25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</row>
    <row r="241" spans="1:56" s="20" customFormat="1" x14ac:dyDescent="0.25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</row>
    <row r="242" spans="1:56" s="20" customFormat="1" x14ac:dyDescent="0.25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</row>
    <row r="243" spans="1:56" s="20" customFormat="1" x14ac:dyDescent="0.25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</row>
    <row r="244" spans="1:56" s="20" customFormat="1" x14ac:dyDescent="0.25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</row>
    <row r="245" spans="1:56" s="20" customFormat="1" x14ac:dyDescent="0.25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</row>
    <row r="246" spans="1:56" s="20" customFormat="1" x14ac:dyDescent="0.25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</row>
    <row r="247" spans="1:56" s="20" customFormat="1" x14ac:dyDescent="0.25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</row>
    <row r="248" spans="1:56" s="20" customFormat="1" x14ac:dyDescent="0.25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</row>
    <row r="249" spans="1:56" s="20" customFormat="1" x14ac:dyDescent="0.25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</row>
    <row r="250" spans="1:56" s="20" customFormat="1" x14ac:dyDescent="0.25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</row>
    <row r="251" spans="1:56" s="20" customFormat="1" x14ac:dyDescent="0.25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</row>
    <row r="252" spans="1:56" s="20" customFormat="1" x14ac:dyDescent="0.25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</row>
    <row r="253" spans="1:56" s="20" customFormat="1" x14ac:dyDescent="0.25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</row>
    <row r="254" spans="1:56" s="20" customFormat="1" x14ac:dyDescent="0.25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</row>
    <row r="255" spans="1:56" s="20" customFormat="1" x14ac:dyDescent="0.25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</row>
    <row r="256" spans="1:56" s="20" customFormat="1" x14ac:dyDescent="0.25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</row>
    <row r="257" spans="1:56" s="20" customFormat="1" x14ac:dyDescent="0.25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</row>
    <row r="258" spans="1:56" s="20" customFormat="1" x14ac:dyDescent="0.25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</row>
    <row r="259" spans="1:56" s="20" customFormat="1" x14ac:dyDescent="0.25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</row>
    <row r="260" spans="1:56" s="20" customFormat="1" x14ac:dyDescent="0.25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</row>
    <row r="261" spans="1:56" s="20" customFormat="1" x14ac:dyDescent="0.25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</row>
    <row r="262" spans="1:56" s="20" customFormat="1" x14ac:dyDescent="0.25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</row>
    <row r="263" spans="1:56" s="20" customFormat="1" x14ac:dyDescent="0.25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</row>
    <row r="264" spans="1:56" s="20" customFormat="1" x14ac:dyDescent="0.25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</row>
    <row r="265" spans="1:56" s="20" customFormat="1" x14ac:dyDescent="0.25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</row>
    <row r="266" spans="1:56" s="20" customFormat="1" x14ac:dyDescent="0.25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</row>
    <row r="267" spans="1:56" s="20" customFormat="1" x14ac:dyDescent="0.25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</row>
    <row r="268" spans="1:56" s="20" customFormat="1" x14ac:dyDescent="0.25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</row>
    <row r="269" spans="1:56" s="20" customFormat="1" x14ac:dyDescent="0.25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</row>
    <row r="270" spans="1:56" s="20" customFormat="1" x14ac:dyDescent="0.25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</row>
    <row r="271" spans="1:56" s="20" customFormat="1" x14ac:dyDescent="0.25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</row>
    <row r="272" spans="1:56" s="20" customFormat="1" x14ac:dyDescent="0.25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</row>
    <row r="273" spans="1:56" s="20" customFormat="1" x14ac:dyDescent="0.25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</row>
    <row r="274" spans="1:56" s="20" customFormat="1" x14ac:dyDescent="0.25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</row>
    <row r="275" spans="1:56" s="20" customFormat="1" x14ac:dyDescent="0.25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</row>
    <row r="276" spans="1:56" s="20" customFormat="1" x14ac:dyDescent="0.25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</row>
    <row r="277" spans="1:56" s="20" customFormat="1" x14ac:dyDescent="0.25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</row>
    <row r="278" spans="1:56" s="20" customFormat="1" x14ac:dyDescent="0.25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</row>
    <row r="279" spans="1:56" s="20" customFormat="1" x14ac:dyDescent="0.25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</row>
    <row r="280" spans="1:56" s="20" customFormat="1" x14ac:dyDescent="0.25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</row>
    <row r="281" spans="1:56" s="20" customFormat="1" x14ac:dyDescent="0.25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</row>
    <row r="282" spans="1:56" s="20" customFormat="1" x14ac:dyDescent="0.25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</row>
    <row r="283" spans="1:56" s="20" customFormat="1" x14ac:dyDescent="0.25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</row>
    <row r="284" spans="1:56" s="20" customFormat="1" x14ac:dyDescent="0.25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</row>
    <row r="285" spans="1:56" s="20" customFormat="1" x14ac:dyDescent="0.25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</row>
    <row r="286" spans="1:56" s="20" customFormat="1" x14ac:dyDescent="0.25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</row>
    <row r="287" spans="1:56" s="20" customFormat="1" x14ac:dyDescent="0.25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</row>
    <row r="288" spans="1:56" s="20" customFormat="1" x14ac:dyDescent="0.25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</row>
    <row r="289" spans="1:56" s="20" customFormat="1" x14ac:dyDescent="0.25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</row>
    <row r="290" spans="1:56" s="20" customFormat="1" x14ac:dyDescent="0.25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</row>
    <row r="291" spans="1:56" s="20" customFormat="1" x14ac:dyDescent="0.25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</row>
    <row r="292" spans="1:56" s="20" customFormat="1" x14ac:dyDescent="0.25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</row>
    <row r="293" spans="1:56" s="20" customFormat="1" x14ac:dyDescent="0.25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</row>
    <row r="294" spans="1:56" s="20" customFormat="1" x14ac:dyDescent="0.25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</row>
    <row r="295" spans="1:56" s="20" customFormat="1" x14ac:dyDescent="0.25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</row>
    <row r="296" spans="1:56" s="20" customFormat="1" x14ac:dyDescent="0.25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</row>
    <row r="297" spans="1:56" s="20" customFormat="1" x14ac:dyDescent="0.25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</row>
    <row r="298" spans="1:56" s="20" customFormat="1" x14ac:dyDescent="0.25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</row>
    <row r="299" spans="1:56" s="20" customFormat="1" x14ac:dyDescent="0.25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</row>
    <row r="300" spans="1:56" s="20" customFormat="1" x14ac:dyDescent="0.25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</row>
    <row r="301" spans="1:56" s="20" customFormat="1" x14ac:dyDescent="0.25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</row>
    <row r="302" spans="1:56" s="20" customFormat="1" x14ac:dyDescent="0.25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</row>
    <row r="303" spans="1:56" s="20" customFormat="1" x14ac:dyDescent="0.25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</row>
    <row r="304" spans="1:56" s="20" customFormat="1" x14ac:dyDescent="0.25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</row>
    <row r="305" spans="1:56" s="20" customFormat="1" x14ac:dyDescent="0.25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</row>
    <row r="306" spans="1:56" s="20" customFormat="1" x14ac:dyDescent="0.25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</row>
    <row r="307" spans="1:56" s="20" customFormat="1" x14ac:dyDescent="0.25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</row>
    <row r="308" spans="1:56" s="20" customFormat="1" x14ac:dyDescent="0.25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</row>
    <row r="309" spans="1:56" s="20" customFormat="1" x14ac:dyDescent="0.25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</row>
    <row r="310" spans="1:56" s="20" customFormat="1" x14ac:dyDescent="0.25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</row>
    <row r="311" spans="1:56" s="20" customFormat="1" x14ac:dyDescent="0.25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</row>
    <row r="312" spans="1:56" s="20" customFormat="1" x14ac:dyDescent="0.25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</row>
    <row r="313" spans="1:56" s="20" customFormat="1" x14ac:dyDescent="0.25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</row>
    <row r="314" spans="1:56" s="20" customFormat="1" x14ac:dyDescent="0.25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</row>
    <row r="315" spans="1:56" s="20" customFormat="1" x14ac:dyDescent="0.25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</row>
    <row r="316" spans="1:56" s="20" customFormat="1" x14ac:dyDescent="0.25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</row>
    <row r="317" spans="1:56" s="20" customFormat="1" x14ac:dyDescent="0.25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</row>
    <row r="318" spans="1:56" s="20" customFormat="1" x14ac:dyDescent="0.25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</row>
    <row r="319" spans="1:56" s="20" customFormat="1" x14ac:dyDescent="0.25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</row>
    <row r="320" spans="1:56" s="20" customFormat="1" x14ac:dyDescent="0.25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</row>
    <row r="321" spans="1:56" s="20" customFormat="1" x14ac:dyDescent="0.25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</row>
    <row r="322" spans="1:56" s="20" customFormat="1" x14ac:dyDescent="0.25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</row>
    <row r="323" spans="1:56" s="20" customFormat="1" x14ac:dyDescent="0.25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</row>
    <row r="324" spans="1:56" s="20" customFormat="1" x14ac:dyDescent="0.25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</row>
    <row r="325" spans="1:56" s="20" customFormat="1" x14ac:dyDescent="0.25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</row>
    <row r="326" spans="1:56" s="20" customFormat="1" x14ac:dyDescent="0.25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</row>
    <row r="327" spans="1:56" s="20" customFormat="1" x14ac:dyDescent="0.25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</row>
    <row r="328" spans="1:56" s="20" customFormat="1" x14ac:dyDescent="0.25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</row>
    <row r="329" spans="1:56" s="20" customFormat="1" x14ac:dyDescent="0.25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</row>
    <row r="330" spans="1:56" s="20" customFormat="1" x14ac:dyDescent="0.25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</row>
    <row r="331" spans="1:56" s="20" customFormat="1" x14ac:dyDescent="0.25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</row>
    <row r="332" spans="1:56" s="20" customFormat="1" x14ac:dyDescent="0.25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</row>
    <row r="333" spans="1:56" s="20" customFormat="1" x14ac:dyDescent="0.25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</row>
    <row r="334" spans="1:56" s="20" customFormat="1" x14ac:dyDescent="0.25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</row>
    <row r="335" spans="1:56" s="20" customFormat="1" x14ac:dyDescent="0.25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</row>
    <row r="336" spans="1:56" s="20" customFormat="1" x14ac:dyDescent="0.25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</row>
    <row r="337" spans="1:56" s="20" customFormat="1" x14ac:dyDescent="0.25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</row>
    <row r="338" spans="1:56" s="20" customFormat="1" x14ac:dyDescent="0.25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</row>
    <row r="339" spans="1:56" s="20" customFormat="1" x14ac:dyDescent="0.25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</row>
    <row r="340" spans="1:56" s="20" customFormat="1" x14ac:dyDescent="0.25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</row>
    <row r="341" spans="1:56" s="20" customFormat="1" x14ac:dyDescent="0.25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</row>
    <row r="342" spans="1:56" s="20" customFormat="1" x14ac:dyDescent="0.25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</row>
    <row r="343" spans="1:56" s="20" customFormat="1" x14ac:dyDescent="0.25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</row>
    <row r="344" spans="1:56" s="20" customFormat="1" x14ac:dyDescent="0.25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</row>
    <row r="345" spans="1:56" s="20" customFormat="1" x14ac:dyDescent="0.25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</row>
    <row r="346" spans="1:56" s="20" customFormat="1" x14ac:dyDescent="0.25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</row>
    <row r="347" spans="1:56" s="20" customFormat="1" x14ac:dyDescent="0.25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</row>
    <row r="348" spans="1:56" s="20" customFormat="1" x14ac:dyDescent="0.25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</row>
    <row r="349" spans="1:56" s="20" customFormat="1" x14ac:dyDescent="0.25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</row>
    <row r="350" spans="1:56" s="20" customFormat="1" x14ac:dyDescent="0.25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</row>
    <row r="351" spans="1:56" s="20" customFormat="1" x14ac:dyDescent="0.25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</row>
    <row r="352" spans="1:56" s="20" customFormat="1" x14ac:dyDescent="0.25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</row>
    <row r="353" spans="1:56" s="20" customFormat="1" x14ac:dyDescent="0.25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</row>
    <row r="354" spans="1:56" s="20" customFormat="1" x14ac:dyDescent="0.25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</row>
    <row r="355" spans="1:56" s="20" customFormat="1" x14ac:dyDescent="0.25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</row>
    <row r="356" spans="1:56" s="20" customFormat="1" x14ac:dyDescent="0.25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</row>
    <row r="357" spans="1:56" s="20" customFormat="1" x14ac:dyDescent="0.25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</row>
    <row r="358" spans="1:56" s="20" customFormat="1" x14ac:dyDescent="0.25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</row>
    <row r="359" spans="1:56" s="20" customFormat="1" x14ac:dyDescent="0.25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</row>
    <row r="360" spans="1:56" s="20" customFormat="1" x14ac:dyDescent="0.25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</row>
    <row r="361" spans="1:56" s="20" customFormat="1" x14ac:dyDescent="0.25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</row>
    <row r="362" spans="1:56" s="20" customFormat="1" x14ac:dyDescent="0.25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</row>
    <row r="363" spans="1:56" s="20" customFormat="1" x14ac:dyDescent="0.25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</row>
    <row r="364" spans="1:56" s="20" customFormat="1" x14ac:dyDescent="0.25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</row>
    <row r="365" spans="1:56" s="20" customFormat="1" x14ac:dyDescent="0.25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</row>
    <row r="366" spans="1:56" s="20" customFormat="1" x14ac:dyDescent="0.25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</row>
    <row r="367" spans="1:56" s="20" customFormat="1" x14ac:dyDescent="0.25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</row>
    <row r="368" spans="1:56" s="20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</row>
    <row r="369" spans="1:56" s="20" customFormat="1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</row>
    <row r="370" spans="1:56" s="20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</row>
    <row r="371" spans="1:56" s="20" customFormat="1" x14ac:dyDescent="0.25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</row>
    <row r="372" spans="1:56" s="20" customFormat="1" x14ac:dyDescent="0.25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</row>
    <row r="373" spans="1:56" s="20" customFormat="1" x14ac:dyDescent="0.25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</row>
    <row r="374" spans="1:56" s="20" customFormat="1" x14ac:dyDescent="0.25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</row>
    <row r="375" spans="1:56" s="20" customFormat="1" x14ac:dyDescent="0.25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</row>
    <row r="376" spans="1:56" s="20" customFormat="1" x14ac:dyDescent="0.25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</row>
    <row r="377" spans="1:56" s="20" customFormat="1" x14ac:dyDescent="0.25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</row>
    <row r="378" spans="1:56" s="20" customFormat="1" x14ac:dyDescent="0.25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80"/>
      <c r="AO378" s="80"/>
      <c r="AP378" s="80"/>
      <c r="AQ378" s="80"/>
      <c r="AR378" s="80"/>
      <c r="AS378" s="80"/>
      <c r="AT378" s="80"/>
      <c r="AU378" s="80"/>
      <c r="AV378" s="80"/>
      <c r="AW378" s="80"/>
      <c r="AX378" s="80"/>
      <c r="AY378" s="80"/>
      <c r="AZ378" s="80"/>
      <c r="BA378" s="80"/>
      <c r="BB378" s="80"/>
      <c r="BC378" s="80"/>
      <c r="BD378" s="80"/>
    </row>
    <row r="379" spans="1:56" s="20" customFormat="1" x14ac:dyDescent="0.25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</row>
    <row r="380" spans="1:56" s="20" customFormat="1" x14ac:dyDescent="0.25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</row>
    <row r="381" spans="1:56" s="20" customFormat="1" x14ac:dyDescent="0.25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</row>
    <row r="382" spans="1:56" s="20" customFormat="1" x14ac:dyDescent="0.25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</row>
    <row r="383" spans="1:56" s="20" customFormat="1" x14ac:dyDescent="0.25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</row>
    <row r="384" spans="1:56" s="20" customFormat="1" x14ac:dyDescent="0.25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</row>
    <row r="385" spans="1:56" s="20" customFormat="1" x14ac:dyDescent="0.25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</row>
    <row r="386" spans="1:56" s="20" customFormat="1" x14ac:dyDescent="0.25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</row>
    <row r="387" spans="1:56" s="20" customFormat="1" x14ac:dyDescent="0.25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</row>
    <row r="388" spans="1:56" s="20" customFormat="1" x14ac:dyDescent="0.25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80"/>
      <c r="AO388" s="80"/>
      <c r="AP388" s="80"/>
      <c r="AQ388" s="80"/>
      <c r="AR388" s="80"/>
      <c r="AS388" s="80"/>
      <c r="AT388" s="80"/>
      <c r="AU388" s="80"/>
      <c r="AV388" s="80"/>
      <c r="AW388" s="80"/>
      <c r="AX388" s="80"/>
      <c r="AY388" s="80"/>
      <c r="AZ388" s="80"/>
      <c r="BA388" s="80"/>
      <c r="BB388" s="80"/>
      <c r="BC388" s="80"/>
      <c r="BD388" s="80"/>
    </row>
    <row r="389" spans="1:56" s="20" customFormat="1" x14ac:dyDescent="0.25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  <c r="AP389" s="80"/>
      <c r="AQ389" s="80"/>
      <c r="AR389" s="80"/>
      <c r="AS389" s="80"/>
      <c r="AT389" s="80"/>
      <c r="AU389" s="80"/>
      <c r="AV389" s="80"/>
      <c r="AW389" s="80"/>
      <c r="AX389" s="80"/>
      <c r="AY389" s="80"/>
      <c r="AZ389" s="80"/>
      <c r="BA389" s="80"/>
      <c r="BB389" s="80"/>
      <c r="BC389" s="80"/>
      <c r="BD389" s="80"/>
    </row>
    <row r="390" spans="1:56" s="20" customFormat="1" x14ac:dyDescent="0.25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</row>
    <row r="391" spans="1:56" s="20" customFormat="1" x14ac:dyDescent="0.25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</row>
    <row r="392" spans="1:56" s="20" customFormat="1" x14ac:dyDescent="0.25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</row>
    <row r="393" spans="1:56" s="20" customFormat="1" x14ac:dyDescent="0.25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</row>
    <row r="394" spans="1:56" s="20" customFormat="1" x14ac:dyDescent="0.25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80"/>
      <c r="AO394" s="80"/>
      <c r="AP394" s="80"/>
      <c r="AQ394" s="80"/>
      <c r="AR394" s="80"/>
      <c r="AS394" s="80"/>
      <c r="AT394" s="80"/>
      <c r="AU394" s="80"/>
      <c r="AV394" s="80"/>
      <c r="AW394" s="80"/>
      <c r="AX394" s="80"/>
      <c r="AY394" s="80"/>
      <c r="AZ394" s="80"/>
      <c r="BA394" s="80"/>
      <c r="BB394" s="80"/>
      <c r="BC394" s="80"/>
      <c r="BD394" s="80"/>
    </row>
    <row r="395" spans="1:56" s="20" customFormat="1" x14ac:dyDescent="0.25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</row>
    <row r="396" spans="1:56" s="20" customFormat="1" x14ac:dyDescent="0.25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</row>
    <row r="397" spans="1:56" s="20" customFormat="1" x14ac:dyDescent="0.25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</row>
    <row r="398" spans="1:56" s="20" customFormat="1" x14ac:dyDescent="0.25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</row>
    <row r="399" spans="1:56" s="20" customFormat="1" x14ac:dyDescent="0.25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</row>
    <row r="400" spans="1:56" s="20" customFormat="1" x14ac:dyDescent="0.25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</row>
    <row r="401" spans="1:56" s="20" customFormat="1" x14ac:dyDescent="0.25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</row>
    <row r="402" spans="1:56" s="20" customFormat="1" x14ac:dyDescent="0.25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</row>
    <row r="403" spans="1:56" s="20" customFormat="1" x14ac:dyDescent="0.25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</row>
    <row r="404" spans="1:56" s="20" customFormat="1" x14ac:dyDescent="0.25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</row>
    <row r="405" spans="1:56" s="20" customFormat="1" x14ac:dyDescent="0.25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</row>
    <row r="406" spans="1:56" s="20" customFormat="1" x14ac:dyDescent="0.25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</row>
    <row r="407" spans="1:56" s="20" customFormat="1" x14ac:dyDescent="0.25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</row>
    <row r="408" spans="1:56" s="20" customFormat="1" x14ac:dyDescent="0.25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</row>
    <row r="409" spans="1:56" s="20" customFormat="1" x14ac:dyDescent="0.25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</row>
    <row r="410" spans="1:56" s="20" customFormat="1" x14ac:dyDescent="0.25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</row>
    <row r="411" spans="1:56" s="20" customFormat="1" x14ac:dyDescent="0.25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</row>
    <row r="412" spans="1:56" s="20" customFormat="1" x14ac:dyDescent="0.25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</row>
    <row r="413" spans="1:56" s="20" customFormat="1" x14ac:dyDescent="0.25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</row>
    <row r="414" spans="1:56" s="20" customFormat="1" x14ac:dyDescent="0.25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</row>
    <row r="415" spans="1:56" s="20" customFormat="1" x14ac:dyDescent="0.25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</row>
    <row r="416" spans="1:56" s="20" customFormat="1" x14ac:dyDescent="0.25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</row>
    <row r="417" spans="1:56" s="20" customFormat="1" x14ac:dyDescent="0.25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</row>
    <row r="418" spans="1:56" s="20" customFormat="1" x14ac:dyDescent="0.25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</row>
    <row r="419" spans="1:56" s="20" customFormat="1" x14ac:dyDescent="0.25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  <c r="AP419" s="80"/>
      <c r="AQ419" s="80"/>
      <c r="AR419" s="80"/>
      <c r="AS419" s="80"/>
      <c r="AT419" s="80"/>
      <c r="AU419" s="80"/>
      <c r="AV419" s="80"/>
      <c r="AW419" s="80"/>
      <c r="AX419" s="80"/>
      <c r="AY419" s="80"/>
      <c r="AZ419" s="80"/>
      <c r="BA419" s="80"/>
      <c r="BB419" s="80"/>
      <c r="BC419" s="80"/>
      <c r="BD419" s="80"/>
    </row>
    <row r="420" spans="1:56" s="20" customFormat="1" x14ac:dyDescent="0.25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80"/>
      <c r="AO420" s="80"/>
      <c r="AP420" s="80"/>
      <c r="AQ420" s="80"/>
      <c r="AR420" s="80"/>
      <c r="AS420" s="80"/>
      <c r="AT420" s="80"/>
      <c r="AU420" s="80"/>
      <c r="AV420" s="80"/>
      <c r="AW420" s="80"/>
      <c r="AX420" s="80"/>
      <c r="AY420" s="80"/>
      <c r="AZ420" s="80"/>
      <c r="BA420" s="80"/>
      <c r="BB420" s="80"/>
      <c r="BC420" s="80"/>
      <c r="BD420" s="80"/>
    </row>
    <row r="421" spans="1:56" s="20" customFormat="1" x14ac:dyDescent="0.25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/>
      <c r="BC421" s="80"/>
      <c r="BD421" s="80"/>
    </row>
    <row r="422" spans="1:56" s="20" customFormat="1" x14ac:dyDescent="0.25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</row>
    <row r="423" spans="1:56" s="20" customFormat="1" x14ac:dyDescent="0.25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</row>
    <row r="424" spans="1:56" s="20" customFormat="1" x14ac:dyDescent="0.25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  <c r="AQ424" s="80"/>
      <c r="AR424" s="80"/>
      <c r="AS424" s="80"/>
      <c r="AT424" s="80"/>
      <c r="AU424" s="80"/>
      <c r="AV424" s="80"/>
      <c r="AW424" s="80"/>
      <c r="AX424" s="80"/>
      <c r="AY424" s="80"/>
      <c r="AZ424" s="80"/>
      <c r="BA424" s="80"/>
      <c r="BB424" s="80"/>
      <c r="BC424" s="80"/>
      <c r="BD424" s="80"/>
    </row>
    <row r="425" spans="1:56" s="20" customFormat="1" x14ac:dyDescent="0.25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  <c r="AV425" s="80"/>
      <c r="AW425" s="80"/>
      <c r="AX425" s="80"/>
      <c r="AY425" s="80"/>
      <c r="AZ425" s="80"/>
      <c r="BA425" s="80"/>
      <c r="BB425" s="80"/>
      <c r="BC425" s="80"/>
      <c r="BD425" s="80"/>
    </row>
    <row r="426" spans="1:56" s="20" customForma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</row>
    <row r="427" spans="1:56" s="20" customFormat="1" x14ac:dyDescent="0.25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</row>
    <row r="428" spans="1:56" s="20" customFormat="1" x14ac:dyDescent="0.25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</row>
    <row r="429" spans="1:56" s="20" customFormat="1" x14ac:dyDescent="0.25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</row>
    <row r="430" spans="1:56" s="20" customFormat="1" x14ac:dyDescent="0.25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</row>
    <row r="431" spans="1:56" s="20" customFormat="1" x14ac:dyDescent="0.25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</row>
    <row r="432" spans="1:56" s="20" customFormat="1" x14ac:dyDescent="0.25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</row>
    <row r="433" spans="1:56" s="20" customFormat="1" x14ac:dyDescent="0.25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</row>
    <row r="434" spans="1:56" s="20" customFormat="1" x14ac:dyDescent="0.25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</row>
    <row r="435" spans="1:56" s="20" customFormat="1" x14ac:dyDescent="0.25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</row>
    <row r="436" spans="1:56" s="20" customFormat="1" x14ac:dyDescent="0.25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</row>
    <row r="437" spans="1:56" s="20" customFormat="1" x14ac:dyDescent="0.25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  <c r="AQ437" s="80"/>
      <c r="AR437" s="80"/>
      <c r="AS437" s="80"/>
      <c r="AT437" s="80"/>
      <c r="AU437" s="80"/>
      <c r="AV437" s="80"/>
      <c r="AW437" s="80"/>
      <c r="AX437" s="80"/>
      <c r="AY437" s="80"/>
      <c r="AZ437" s="80"/>
      <c r="BA437" s="80"/>
      <c r="BB437" s="80"/>
      <c r="BC437" s="80"/>
      <c r="BD437" s="80"/>
    </row>
    <row r="438" spans="1:56" s="20" customFormat="1" x14ac:dyDescent="0.25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</row>
    <row r="439" spans="1:56" s="20" customFormat="1" x14ac:dyDescent="0.25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</row>
    <row r="440" spans="1:56" s="20" customFormat="1" x14ac:dyDescent="0.25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</row>
    <row r="441" spans="1:56" s="20" customFormat="1" x14ac:dyDescent="0.25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</row>
    <row r="442" spans="1:56" s="20" customFormat="1" x14ac:dyDescent="0.25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</row>
    <row r="443" spans="1:56" s="20" customFormat="1" x14ac:dyDescent="0.25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</row>
    <row r="444" spans="1:56" s="20" customFormat="1" x14ac:dyDescent="0.25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</row>
    <row r="445" spans="1:56" s="20" customFormat="1" x14ac:dyDescent="0.25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</row>
    <row r="446" spans="1:56" s="20" customFormat="1" x14ac:dyDescent="0.25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</row>
    <row r="447" spans="1:56" s="20" customFormat="1" x14ac:dyDescent="0.25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</row>
    <row r="448" spans="1:56" s="20" customFormat="1" x14ac:dyDescent="0.25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</row>
    <row r="449" spans="1:56" s="20" customFormat="1" x14ac:dyDescent="0.25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</row>
    <row r="450" spans="1:56" s="20" customFormat="1" x14ac:dyDescent="0.25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</row>
    <row r="451" spans="1:56" s="20" customFormat="1" x14ac:dyDescent="0.25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</row>
    <row r="452" spans="1:56" s="20" customFormat="1" x14ac:dyDescent="0.25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</row>
    <row r="453" spans="1:56" s="20" customFormat="1" x14ac:dyDescent="0.25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</row>
    <row r="454" spans="1:56" s="20" customFormat="1" x14ac:dyDescent="0.25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</row>
    <row r="455" spans="1:56" s="20" customFormat="1" x14ac:dyDescent="0.25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</row>
    <row r="456" spans="1:56" s="20" customFormat="1" x14ac:dyDescent="0.25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</row>
    <row r="457" spans="1:56" s="20" customFormat="1" x14ac:dyDescent="0.25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</row>
    <row r="458" spans="1:56" s="20" customFormat="1" x14ac:dyDescent="0.25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80"/>
      <c r="AO458" s="80"/>
      <c r="AP458" s="80"/>
      <c r="AQ458" s="80"/>
      <c r="AR458" s="80"/>
      <c r="AS458" s="80"/>
      <c r="AT458" s="80"/>
      <c r="AU458" s="80"/>
      <c r="AV458" s="80"/>
      <c r="AW458" s="80"/>
      <c r="AX458" s="80"/>
      <c r="AY458" s="80"/>
      <c r="AZ458" s="80"/>
      <c r="BA458" s="80"/>
      <c r="BB458" s="80"/>
      <c r="BC458" s="80"/>
      <c r="BD458" s="80"/>
    </row>
    <row r="459" spans="1:56" s="20" customFormat="1" x14ac:dyDescent="0.25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  <c r="AO459" s="80"/>
      <c r="AP459" s="80"/>
      <c r="AQ459" s="80"/>
      <c r="AR459" s="80"/>
      <c r="AS459" s="80"/>
      <c r="AT459" s="80"/>
      <c r="AU459" s="80"/>
      <c r="AV459" s="80"/>
      <c r="AW459" s="80"/>
      <c r="AX459" s="80"/>
      <c r="AY459" s="80"/>
      <c r="AZ459" s="80"/>
      <c r="BA459" s="80"/>
      <c r="BB459" s="80"/>
      <c r="BC459" s="80"/>
      <c r="BD459" s="80"/>
    </row>
    <row r="460" spans="1:56" s="20" customFormat="1" x14ac:dyDescent="0.25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80"/>
      <c r="AO460" s="80"/>
      <c r="AP460" s="80"/>
      <c r="AQ460" s="80"/>
      <c r="AR460" s="80"/>
      <c r="AS460" s="80"/>
      <c r="AT460" s="80"/>
      <c r="AU460" s="80"/>
      <c r="AV460" s="80"/>
      <c r="AW460" s="80"/>
      <c r="AX460" s="80"/>
      <c r="AY460" s="80"/>
      <c r="AZ460" s="80"/>
      <c r="BA460" s="80"/>
      <c r="BB460" s="80"/>
      <c r="BC460" s="80"/>
      <c r="BD460" s="80"/>
    </row>
    <row r="461" spans="1:56" s="20" customFormat="1" x14ac:dyDescent="0.25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80"/>
      <c r="AO461" s="80"/>
      <c r="AP461" s="80"/>
      <c r="AQ461" s="80"/>
      <c r="AR461" s="80"/>
      <c r="AS461" s="80"/>
      <c r="AT461" s="80"/>
      <c r="AU461" s="80"/>
      <c r="AV461" s="80"/>
      <c r="AW461" s="80"/>
      <c r="AX461" s="80"/>
      <c r="AY461" s="80"/>
      <c r="AZ461" s="80"/>
      <c r="BA461" s="80"/>
      <c r="BB461" s="80"/>
      <c r="BC461" s="80"/>
      <c r="BD461" s="80"/>
    </row>
    <row r="462" spans="1:56" s="20" customFormat="1" x14ac:dyDescent="0.25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80"/>
      <c r="AO462" s="80"/>
      <c r="AP462" s="80"/>
      <c r="AQ462" s="80"/>
      <c r="AR462" s="80"/>
      <c r="AS462" s="80"/>
      <c r="AT462" s="80"/>
      <c r="AU462" s="80"/>
      <c r="AV462" s="80"/>
      <c r="AW462" s="80"/>
      <c r="AX462" s="80"/>
      <c r="AY462" s="80"/>
      <c r="AZ462" s="80"/>
      <c r="BA462" s="80"/>
      <c r="BB462" s="80"/>
      <c r="BC462" s="80"/>
      <c r="BD462" s="80"/>
    </row>
    <row r="463" spans="1:56" s="20" customFormat="1" x14ac:dyDescent="0.25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0"/>
      <c r="BA463" s="80"/>
      <c r="BB463" s="80"/>
      <c r="BC463" s="80"/>
      <c r="BD463" s="80"/>
    </row>
    <row r="464" spans="1:56" s="20" customFormat="1" x14ac:dyDescent="0.25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80"/>
      <c r="AO464" s="80"/>
      <c r="AP464" s="80"/>
      <c r="AQ464" s="80"/>
      <c r="AR464" s="80"/>
      <c r="AS464" s="80"/>
      <c r="AT464" s="80"/>
      <c r="AU464" s="80"/>
      <c r="AV464" s="80"/>
      <c r="AW464" s="80"/>
      <c r="AX464" s="80"/>
      <c r="AY464" s="80"/>
      <c r="AZ464" s="80"/>
      <c r="BA464" s="80"/>
      <c r="BB464" s="80"/>
      <c r="BC464" s="80"/>
      <c r="BD464" s="80"/>
    </row>
    <row r="465" spans="1:56" s="20" customFormat="1" x14ac:dyDescent="0.25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80"/>
      <c r="AO465" s="80"/>
      <c r="AP465" s="80"/>
      <c r="AQ465" s="80"/>
      <c r="AR465" s="80"/>
      <c r="AS465" s="80"/>
      <c r="AT465" s="80"/>
      <c r="AU465" s="80"/>
      <c r="AV465" s="80"/>
      <c r="AW465" s="80"/>
      <c r="AX465" s="80"/>
      <c r="AY465" s="80"/>
      <c r="AZ465" s="80"/>
      <c r="BA465" s="80"/>
      <c r="BB465" s="80"/>
      <c r="BC465" s="80"/>
      <c r="BD465" s="80"/>
    </row>
    <row r="466" spans="1:56" s="20" customFormat="1" x14ac:dyDescent="0.25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  <c r="AL466" s="80"/>
      <c r="AM466" s="80"/>
      <c r="AN466" s="80"/>
      <c r="AO466" s="80"/>
      <c r="AP466" s="80"/>
      <c r="AQ466" s="80"/>
      <c r="AR466" s="80"/>
      <c r="AS466" s="80"/>
      <c r="AT466" s="80"/>
      <c r="AU466" s="80"/>
      <c r="AV466" s="80"/>
      <c r="AW466" s="80"/>
      <c r="AX466" s="80"/>
      <c r="AY466" s="80"/>
      <c r="AZ466" s="80"/>
      <c r="BA466" s="80"/>
      <c r="BB466" s="80"/>
      <c r="BC466" s="80"/>
      <c r="BD466" s="80"/>
    </row>
    <row r="467" spans="1:56" s="20" customFormat="1" x14ac:dyDescent="0.25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  <c r="AP467" s="80"/>
      <c r="AQ467" s="80"/>
      <c r="AR467" s="80"/>
      <c r="AS467" s="80"/>
      <c r="AT467" s="80"/>
      <c r="AU467" s="80"/>
      <c r="AV467" s="80"/>
      <c r="AW467" s="80"/>
      <c r="AX467" s="80"/>
      <c r="AY467" s="80"/>
      <c r="AZ467" s="80"/>
      <c r="BA467" s="80"/>
      <c r="BB467" s="80"/>
      <c r="BC467" s="80"/>
      <c r="BD467" s="80"/>
    </row>
    <row r="468" spans="1:56" s="20" customFormat="1" x14ac:dyDescent="0.25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80"/>
      <c r="AO468" s="80"/>
      <c r="AP468" s="80"/>
      <c r="AQ468" s="80"/>
      <c r="AR468" s="80"/>
      <c r="AS468" s="80"/>
      <c r="AT468" s="80"/>
      <c r="AU468" s="80"/>
      <c r="AV468" s="80"/>
      <c r="AW468" s="80"/>
      <c r="AX468" s="80"/>
      <c r="AY468" s="80"/>
      <c r="AZ468" s="80"/>
      <c r="BA468" s="80"/>
      <c r="BB468" s="80"/>
      <c r="BC468" s="80"/>
      <c r="BD468" s="80"/>
    </row>
    <row r="469" spans="1:56" s="20" customFormat="1" x14ac:dyDescent="0.25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  <c r="AO469" s="80"/>
      <c r="AP469" s="80"/>
      <c r="AQ469" s="80"/>
      <c r="AR469" s="80"/>
      <c r="AS469" s="80"/>
      <c r="AT469" s="80"/>
      <c r="AU469" s="80"/>
      <c r="AV469" s="80"/>
      <c r="AW469" s="80"/>
      <c r="AX469" s="80"/>
      <c r="AY469" s="80"/>
      <c r="AZ469" s="80"/>
      <c r="BA469" s="80"/>
      <c r="BB469" s="80"/>
      <c r="BC469" s="80"/>
      <c r="BD469" s="80"/>
    </row>
    <row r="470" spans="1:56" s="20" customFormat="1" x14ac:dyDescent="0.25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80"/>
      <c r="AO470" s="80"/>
      <c r="AP470" s="80"/>
      <c r="AQ470" s="80"/>
      <c r="AR470" s="80"/>
      <c r="AS470" s="80"/>
      <c r="AT470" s="80"/>
      <c r="AU470" s="80"/>
      <c r="AV470" s="80"/>
      <c r="AW470" s="80"/>
      <c r="AX470" s="80"/>
      <c r="AY470" s="80"/>
      <c r="AZ470" s="80"/>
      <c r="BA470" s="80"/>
      <c r="BB470" s="80"/>
      <c r="BC470" s="80"/>
      <c r="BD470" s="80"/>
    </row>
    <row r="471" spans="1:56" s="20" customFormat="1" x14ac:dyDescent="0.25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  <c r="AO471" s="80"/>
      <c r="AP471" s="80"/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</row>
    <row r="472" spans="1:56" s="20" customFormat="1" x14ac:dyDescent="0.25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80"/>
      <c r="AO472" s="80"/>
      <c r="AP472" s="80"/>
      <c r="AQ472" s="80"/>
      <c r="AR472" s="80"/>
      <c r="AS472" s="80"/>
      <c r="AT472" s="80"/>
      <c r="AU472" s="80"/>
      <c r="AV472" s="80"/>
      <c r="AW472" s="80"/>
      <c r="AX472" s="80"/>
      <c r="AY472" s="80"/>
      <c r="AZ472" s="80"/>
      <c r="BA472" s="80"/>
      <c r="BB472" s="80"/>
      <c r="BC472" s="80"/>
      <c r="BD472" s="80"/>
    </row>
    <row r="473" spans="1:56" s="20" customFormat="1" x14ac:dyDescent="0.25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</row>
    <row r="474" spans="1:56" s="20" customFormat="1" x14ac:dyDescent="0.25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80"/>
      <c r="AO474" s="80"/>
      <c r="AP474" s="80"/>
      <c r="AQ474" s="80"/>
      <c r="AR474" s="80"/>
      <c r="AS474" s="80"/>
      <c r="AT474" s="80"/>
      <c r="AU474" s="80"/>
      <c r="AV474" s="80"/>
      <c r="AW474" s="80"/>
      <c r="AX474" s="80"/>
      <c r="AY474" s="80"/>
      <c r="AZ474" s="80"/>
      <c r="BA474" s="80"/>
      <c r="BB474" s="80"/>
      <c r="BC474" s="80"/>
      <c r="BD474" s="80"/>
    </row>
    <row r="475" spans="1:56" s="20" customFormat="1" x14ac:dyDescent="0.25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  <c r="AP475" s="80"/>
      <c r="AQ475" s="80"/>
      <c r="AR475" s="80"/>
      <c r="AS475" s="80"/>
      <c r="AT475" s="80"/>
      <c r="AU475" s="80"/>
      <c r="AV475" s="80"/>
      <c r="AW475" s="80"/>
      <c r="AX475" s="80"/>
      <c r="AY475" s="80"/>
      <c r="AZ475" s="80"/>
      <c r="BA475" s="80"/>
      <c r="BB475" s="80"/>
      <c r="BC475" s="80"/>
      <c r="BD475" s="80"/>
    </row>
    <row r="476" spans="1:56" s="20" customFormat="1" x14ac:dyDescent="0.25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80"/>
      <c r="AO476" s="80"/>
      <c r="AP476" s="80"/>
      <c r="AQ476" s="80"/>
      <c r="AR476" s="80"/>
      <c r="AS476" s="80"/>
      <c r="AT476" s="80"/>
      <c r="AU476" s="80"/>
      <c r="AV476" s="80"/>
      <c r="AW476" s="80"/>
      <c r="AX476" s="80"/>
      <c r="AY476" s="80"/>
      <c r="AZ476" s="80"/>
      <c r="BA476" s="80"/>
      <c r="BB476" s="80"/>
      <c r="BC476" s="80"/>
      <c r="BD476" s="80"/>
    </row>
    <row r="477" spans="1:56" s="20" customFormat="1" x14ac:dyDescent="0.25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  <c r="AP477" s="80"/>
      <c r="AQ477" s="80"/>
      <c r="AR477" s="80"/>
      <c r="AS477" s="80"/>
      <c r="AT477" s="80"/>
      <c r="AU477" s="80"/>
      <c r="AV477" s="80"/>
      <c r="AW477" s="80"/>
      <c r="AX477" s="80"/>
      <c r="AY477" s="80"/>
      <c r="AZ477" s="80"/>
      <c r="BA477" s="80"/>
      <c r="BB477" s="80"/>
      <c r="BC477" s="80"/>
      <c r="BD477" s="80"/>
    </row>
    <row r="478" spans="1:56" s="20" customFormat="1" x14ac:dyDescent="0.25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80"/>
      <c r="AO478" s="80"/>
      <c r="AP478" s="80"/>
      <c r="AQ478" s="80"/>
      <c r="AR478" s="80"/>
      <c r="AS478" s="80"/>
      <c r="AT478" s="80"/>
      <c r="AU478" s="80"/>
      <c r="AV478" s="80"/>
      <c r="AW478" s="80"/>
      <c r="AX478" s="80"/>
      <c r="AY478" s="80"/>
      <c r="AZ478" s="80"/>
      <c r="BA478" s="80"/>
      <c r="BB478" s="80"/>
      <c r="BC478" s="80"/>
      <c r="BD478" s="80"/>
    </row>
    <row r="479" spans="1:56" s="20" customFormat="1" x14ac:dyDescent="0.25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  <c r="AO479" s="80"/>
      <c r="AP479" s="80"/>
      <c r="AQ479" s="80"/>
      <c r="AR479" s="80"/>
      <c r="AS479" s="80"/>
      <c r="AT479" s="80"/>
      <c r="AU479" s="80"/>
      <c r="AV479" s="80"/>
      <c r="AW479" s="80"/>
      <c r="AX479" s="80"/>
      <c r="AY479" s="80"/>
      <c r="AZ479" s="80"/>
      <c r="BA479" s="80"/>
      <c r="BB479" s="80"/>
      <c r="BC479" s="80"/>
      <c r="BD479" s="80"/>
    </row>
    <row r="480" spans="1:56" s="20" customFormat="1" x14ac:dyDescent="0.25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80"/>
      <c r="AO480" s="80"/>
      <c r="AP480" s="80"/>
      <c r="AQ480" s="80"/>
      <c r="AR480" s="80"/>
      <c r="AS480" s="80"/>
      <c r="AT480" s="80"/>
      <c r="AU480" s="80"/>
      <c r="AV480" s="80"/>
      <c r="AW480" s="80"/>
      <c r="AX480" s="80"/>
      <c r="AY480" s="80"/>
      <c r="AZ480" s="80"/>
      <c r="BA480" s="80"/>
      <c r="BB480" s="80"/>
      <c r="BC480" s="80"/>
      <c r="BD480" s="80"/>
    </row>
    <row r="481" spans="1:56" s="20" customFormat="1" x14ac:dyDescent="0.25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80"/>
      <c r="AO481" s="80"/>
      <c r="AP481" s="80"/>
      <c r="AQ481" s="80"/>
      <c r="AR481" s="80"/>
      <c r="AS481" s="80"/>
      <c r="AT481" s="80"/>
      <c r="AU481" s="80"/>
      <c r="AV481" s="80"/>
      <c r="AW481" s="80"/>
      <c r="AX481" s="80"/>
      <c r="AY481" s="80"/>
      <c r="AZ481" s="80"/>
      <c r="BA481" s="80"/>
      <c r="BB481" s="80"/>
      <c r="BC481" s="80"/>
      <c r="BD481" s="80"/>
    </row>
    <row r="482" spans="1:56" s="20" customFormat="1" x14ac:dyDescent="0.25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  <c r="AL482" s="80"/>
      <c r="AM482" s="80"/>
      <c r="AN482" s="80"/>
      <c r="AO482" s="80"/>
      <c r="AP482" s="80"/>
      <c r="AQ482" s="80"/>
      <c r="AR482" s="80"/>
      <c r="AS482" s="80"/>
      <c r="AT482" s="80"/>
      <c r="AU482" s="80"/>
      <c r="AV482" s="80"/>
      <c r="AW482" s="80"/>
      <c r="AX482" s="80"/>
      <c r="AY482" s="80"/>
      <c r="AZ482" s="80"/>
      <c r="BA482" s="80"/>
      <c r="BB482" s="80"/>
      <c r="BC482" s="80"/>
      <c r="BD482" s="80"/>
    </row>
    <row r="483" spans="1:56" s="20" customFormat="1" x14ac:dyDescent="0.25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80"/>
      <c r="AO483" s="80"/>
      <c r="AP483" s="80"/>
      <c r="AQ483" s="80"/>
      <c r="AR483" s="80"/>
      <c r="AS483" s="80"/>
      <c r="AT483" s="80"/>
      <c r="AU483" s="80"/>
      <c r="AV483" s="80"/>
      <c r="AW483" s="80"/>
      <c r="AX483" s="80"/>
      <c r="AY483" s="80"/>
      <c r="AZ483" s="80"/>
      <c r="BA483" s="80"/>
      <c r="BB483" s="80"/>
      <c r="BC483" s="80"/>
      <c r="BD483" s="80"/>
    </row>
    <row r="484" spans="1:56" s="20" customFormat="1" x14ac:dyDescent="0.25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  <c r="AL484" s="80"/>
      <c r="AM484" s="80"/>
      <c r="AN484" s="80"/>
      <c r="AO484" s="80"/>
      <c r="AP484" s="80"/>
      <c r="AQ484" s="80"/>
      <c r="AR484" s="80"/>
      <c r="AS484" s="80"/>
      <c r="AT484" s="80"/>
      <c r="AU484" s="80"/>
      <c r="AV484" s="80"/>
      <c r="AW484" s="80"/>
      <c r="AX484" s="80"/>
      <c r="AY484" s="80"/>
      <c r="AZ484" s="80"/>
      <c r="BA484" s="80"/>
      <c r="BB484" s="80"/>
      <c r="BC484" s="80"/>
      <c r="BD484" s="80"/>
    </row>
    <row r="485" spans="1:56" s="20" customFormat="1" x14ac:dyDescent="0.25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  <c r="AP485" s="80"/>
      <c r="AQ485" s="80"/>
      <c r="AR485" s="80"/>
      <c r="AS485" s="80"/>
      <c r="AT485" s="80"/>
      <c r="AU485" s="80"/>
      <c r="AV485" s="80"/>
      <c r="AW485" s="80"/>
      <c r="AX485" s="80"/>
      <c r="AY485" s="80"/>
      <c r="AZ485" s="80"/>
      <c r="BA485" s="80"/>
      <c r="BB485" s="80"/>
      <c r="BC485" s="80"/>
      <c r="BD485" s="80"/>
    </row>
    <row r="486" spans="1:56" s="20" customFormat="1" x14ac:dyDescent="0.25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80"/>
      <c r="AO486" s="80"/>
      <c r="AP486" s="80"/>
      <c r="AQ486" s="80"/>
      <c r="AR486" s="80"/>
      <c r="AS486" s="80"/>
      <c r="AT486" s="80"/>
      <c r="AU486" s="80"/>
      <c r="AV486" s="80"/>
      <c r="AW486" s="80"/>
      <c r="AX486" s="80"/>
      <c r="AY486" s="80"/>
      <c r="AZ486" s="80"/>
      <c r="BA486" s="80"/>
      <c r="BB486" s="80"/>
      <c r="BC486" s="80"/>
      <c r="BD486" s="80"/>
    </row>
    <row r="487" spans="1:56" s="20" customFormat="1" x14ac:dyDescent="0.25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80"/>
      <c r="AO487" s="80"/>
      <c r="AP487" s="80"/>
      <c r="AQ487" s="80"/>
      <c r="AR487" s="80"/>
      <c r="AS487" s="80"/>
      <c r="AT487" s="80"/>
      <c r="AU487" s="80"/>
      <c r="AV487" s="80"/>
      <c r="AW487" s="80"/>
      <c r="AX487" s="80"/>
      <c r="AY487" s="80"/>
      <c r="AZ487" s="80"/>
      <c r="BA487" s="80"/>
      <c r="BB487" s="80"/>
      <c r="BC487" s="80"/>
      <c r="BD487" s="80"/>
    </row>
    <row r="488" spans="1:56" s="20" customFormat="1" x14ac:dyDescent="0.25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80"/>
      <c r="AO488" s="80"/>
      <c r="AP488" s="80"/>
      <c r="AQ488" s="80"/>
      <c r="AR488" s="80"/>
      <c r="AS488" s="80"/>
      <c r="AT488" s="80"/>
      <c r="AU488" s="80"/>
      <c r="AV488" s="80"/>
      <c r="AW488" s="80"/>
      <c r="AX488" s="80"/>
      <c r="AY488" s="80"/>
      <c r="AZ488" s="80"/>
      <c r="BA488" s="80"/>
      <c r="BB488" s="80"/>
      <c r="BC488" s="80"/>
      <c r="BD488" s="80"/>
    </row>
    <row r="489" spans="1:56" s="20" customFormat="1" x14ac:dyDescent="0.25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</row>
    <row r="490" spans="1:56" s="20" customFormat="1" x14ac:dyDescent="0.25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80"/>
      <c r="AO490" s="80"/>
      <c r="AP490" s="80"/>
      <c r="AQ490" s="80"/>
      <c r="AR490" s="80"/>
      <c r="AS490" s="80"/>
      <c r="AT490" s="80"/>
      <c r="AU490" s="80"/>
      <c r="AV490" s="80"/>
      <c r="AW490" s="80"/>
      <c r="AX490" s="80"/>
      <c r="AY490" s="80"/>
      <c r="AZ490" s="80"/>
      <c r="BA490" s="80"/>
      <c r="BB490" s="80"/>
      <c r="BC490" s="80"/>
      <c r="BD490" s="80"/>
    </row>
    <row r="491" spans="1:56" s="20" customFormat="1" x14ac:dyDescent="0.25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  <c r="AO491" s="80"/>
      <c r="AP491" s="80"/>
      <c r="AQ491" s="80"/>
      <c r="AR491" s="80"/>
      <c r="AS491" s="80"/>
      <c r="AT491" s="80"/>
      <c r="AU491" s="80"/>
      <c r="AV491" s="80"/>
      <c r="AW491" s="80"/>
      <c r="AX491" s="80"/>
      <c r="AY491" s="80"/>
      <c r="AZ491" s="80"/>
      <c r="BA491" s="80"/>
      <c r="BB491" s="80"/>
      <c r="BC491" s="80"/>
      <c r="BD491" s="80"/>
    </row>
    <row r="492" spans="1:56" s="20" customFormat="1" x14ac:dyDescent="0.25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80"/>
      <c r="AO492" s="80"/>
      <c r="AP492" s="80"/>
      <c r="AQ492" s="80"/>
      <c r="AR492" s="80"/>
      <c r="AS492" s="80"/>
      <c r="AT492" s="80"/>
      <c r="AU492" s="80"/>
      <c r="AV492" s="80"/>
      <c r="AW492" s="80"/>
      <c r="AX492" s="80"/>
      <c r="AY492" s="80"/>
      <c r="AZ492" s="80"/>
      <c r="BA492" s="80"/>
      <c r="BB492" s="80"/>
      <c r="BC492" s="80"/>
      <c r="BD492" s="80"/>
    </row>
    <row r="493" spans="1:56" s="20" customFormat="1" x14ac:dyDescent="0.25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  <c r="AP493" s="80"/>
      <c r="AQ493" s="80"/>
      <c r="AR493" s="80"/>
      <c r="AS493" s="80"/>
      <c r="AT493" s="80"/>
      <c r="AU493" s="80"/>
      <c r="AV493" s="80"/>
      <c r="AW493" s="80"/>
      <c r="AX493" s="80"/>
      <c r="AY493" s="80"/>
      <c r="AZ493" s="80"/>
      <c r="BA493" s="80"/>
      <c r="BB493" s="80"/>
      <c r="BC493" s="80"/>
      <c r="BD493" s="80"/>
    </row>
    <row r="494" spans="1:56" s="20" customFormat="1" x14ac:dyDescent="0.25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80"/>
      <c r="AO494" s="80"/>
      <c r="AP494" s="80"/>
      <c r="AQ494" s="80"/>
      <c r="AR494" s="80"/>
      <c r="AS494" s="80"/>
      <c r="AT494" s="80"/>
      <c r="AU494" s="80"/>
      <c r="AV494" s="80"/>
      <c r="AW494" s="80"/>
      <c r="AX494" s="80"/>
      <c r="AY494" s="80"/>
      <c r="AZ494" s="80"/>
      <c r="BA494" s="80"/>
      <c r="BB494" s="80"/>
      <c r="BC494" s="80"/>
      <c r="BD494" s="80"/>
    </row>
    <row r="495" spans="1:56" s="20" customFormat="1" x14ac:dyDescent="0.25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  <c r="AO495" s="80"/>
      <c r="AP495" s="80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</row>
    <row r="496" spans="1:56" s="20" customFormat="1" x14ac:dyDescent="0.25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80"/>
      <c r="AO496" s="80"/>
      <c r="AP496" s="80"/>
      <c r="AQ496" s="80"/>
      <c r="AR496" s="80"/>
      <c r="AS496" s="80"/>
      <c r="AT496" s="80"/>
      <c r="AU496" s="80"/>
      <c r="AV496" s="80"/>
      <c r="AW496" s="80"/>
      <c r="AX496" s="80"/>
      <c r="AY496" s="80"/>
      <c r="AZ496" s="80"/>
      <c r="BA496" s="80"/>
      <c r="BB496" s="80"/>
      <c r="BC496" s="80"/>
      <c r="BD496" s="80"/>
    </row>
    <row r="497" spans="1:56" s="20" customFormat="1" x14ac:dyDescent="0.25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</row>
    <row r="498" spans="1:56" s="20" customFormat="1" x14ac:dyDescent="0.25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80"/>
      <c r="AO498" s="80"/>
      <c r="AP498" s="80"/>
      <c r="AQ498" s="80"/>
      <c r="AR498" s="80"/>
      <c r="AS498" s="80"/>
      <c r="AT498" s="80"/>
      <c r="AU498" s="80"/>
      <c r="AV498" s="80"/>
      <c r="AW498" s="80"/>
      <c r="AX498" s="80"/>
      <c r="AY498" s="80"/>
      <c r="AZ498" s="80"/>
      <c r="BA498" s="80"/>
      <c r="BB498" s="80"/>
      <c r="BC498" s="80"/>
      <c r="BD498" s="80"/>
    </row>
    <row r="499" spans="1:56" s="20" customFormat="1" x14ac:dyDescent="0.25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  <c r="AO499" s="80"/>
      <c r="AP499" s="80"/>
      <c r="AQ499" s="80"/>
      <c r="AR499" s="80"/>
      <c r="AS499" s="80"/>
      <c r="AT499" s="80"/>
      <c r="AU499" s="80"/>
      <c r="AV499" s="80"/>
      <c r="AW499" s="80"/>
      <c r="AX499" s="80"/>
      <c r="AY499" s="80"/>
      <c r="AZ499" s="80"/>
      <c r="BA499" s="80"/>
      <c r="BB499" s="80"/>
      <c r="BC499" s="80"/>
      <c r="BD499" s="80"/>
    </row>
    <row r="500" spans="1:56" s="20" customFormat="1" x14ac:dyDescent="0.25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80"/>
      <c r="AO500" s="80"/>
      <c r="AP500" s="80"/>
      <c r="AQ500" s="80"/>
      <c r="AR500" s="80"/>
      <c r="AS500" s="80"/>
      <c r="AT500" s="80"/>
      <c r="AU500" s="80"/>
      <c r="AV500" s="80"/>
      <c r="AW500" s="80"/>
      <c r="AX500" s="80"/>
      <c r="AY500" s="80"/>
      <c r="AZ500" s="80"/>
      <c r="BA500" s="80"/>
      <c r="BB500" s="80"/>
      <c r="BC500" s="80"/>
      <c r="BD500" s="80"/>
    </row>
    <row r="501" spans="1:56" s="20" customFormat="1" x14ac:dyDescent="0.25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  <c r="AP501" s="80"/>
      <c r="AQ501" s="80"/>
      <c r="AR501" s="80"/>
      <c r="AS501" s="80"/>
      <c r="AT501" s="80"/>
      <c r="AU501" s="80"/>
      <c r="AV501" s="80"/>
      <c r="AW501" s="80"/>
      <c r="AX501" s="80"/>
      <c r="AY501" s="80"/>
      <c r="AZ501" s="80"/>
      <c r="BA501" s="80"/>
      <c r="BB501" s="80"/>
      <c r="BC501" s="80"/>
      <c r="BD501" s="80"/>
    </row>
    <row r="502" spans="1:56" s="20" customFormat="1" x14ac:dyDescent="0.25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80"/>
      <c r="AO502" s="80"/>
      <c r="AP502" s="80"/>
      <c r="AQ502" s="80"/>
      <c r="AR502" s="80"/>
      <c r="AS502" s="80"/>
      <c r="AT502" s="80"/>
      <c r="AU502" s="80"/>
      <c r="AV502" s="80"/>
      <c r="AW502" s="80"/>
      <c r="AX502" s="80"/>
      <c r="AY502" s="80"/>
      <c r="AZ502" s="80"/>
      <c r="BA502" s="80"/>
      <c r="BB502" s="80"/>
      <c r="BC502" s="80"/>
      <c r="BD502" s="80"/>
    </row>
    <row r="503" spans="1:56" s="20" customFormat="1" x14ac:dyDescent="0.25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  <c r="AP503" s="80"/>
      <c r="AQ503" s="80"/>
      <c r="AR503" s="80"/>
      <c r="AS503" s="80"/>
      <c r="AT503" s="80"/>
      <c r="AU503" s="80"/>
      <c r="AV503" s="80"/>
      <c r="AW503" s="80"/>
      <c r="AX503" s="80"/>
      <c r="AY503" s="80"/>
      <c r="AZ503" s="80"/>
      <c r="BA503" s="80"/>
      <c r="BB503" s="80"/>
      <c r="BC503" s="80"/>
      <c r="BD503" s="80"/>
    </row>
    <row r="504" spans="1:56" s="20" customFormat="1" x14ac:dyDescent="0.25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80"/>
      <c r="AO504" s="80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</row>
    <row r="505" spans="1:56" s="20" customFormat="1" x14ac:dyDescent="0.25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  <c r="AP505" s="80"/>
      <c r="AQ505" s="80"/>
      <c r="AR505" s="80"/>
      <c r="AS505" s="80"/>
      <c r="AT505" s="80"/>
      <c r="AU505" s="80"/>
      <c r="AV505" s="80"/>
      <c r="AW505" s="80"/>
      <c r="AX505" s="80"/>
      <c r="AY505" s="80"/>
      <c r="AZ505" s="80"/>
      <c r="BA505" s="80"/>
      <c r="BB505" s="80"/>
      <c r="BC505" s="80"/>
      <c r="BD505" s="80"/>
    </row>
    <row r="506" spans="1:56" s="20" customFormat="1" x14ac:dyDescent="0.25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80"/>
      <c r="AO506" s="80"/>
      <c r="AP506" s="80"/>
      <c r="AQ506" s="80"/>
      <c r="AR506" s="80"/>
      <c r="AS506" s="80"/>
      <c r="AT506" s="80"/>
      <c r="AU506" s="80"/>
      <c r="AV506" s="80"/>
      <c r="AW506" s="80"/>
      <c r="AX506" s="80"/>
      <c r="AY506" s="80"/>
      <c r="AZ506" s="80"/>
      <c r="BA506" s="80"/>
      <c r="BB506" s="80"/>
      <c r="BC506" s="80"/>
      <c r="BD506" s="80"/>
    </row>
    <row r="507" spans="1:56" s="20" customFormat="1" x14ac:dyDescent="0.25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  <c r="AO507" s="80"/>
      <c r="AP507" s="80"/>
      <c r="AQ507" s="80"/>
      <c r="AR507" s="80"/>
      <c r="AS507" s="80"/>
      <c r="AT507" s="80"/>
      <c r="AU507" s="80"/>
      <c r="AV507" s="80"/>
      <c r="AW507" s="80"/>
      <c r="AX507" s="80"/>
      <c r="AY507" s="80"/>
      <c r="AZ507" s="80"/>
      <c r="BA507" s="80"/>
      <c r="BB507" s="80"/>
      <c r="BC507" s="80"/>
      <c r="BD507" s="80"/>
    </row>
    <row r="508" spans="1:56" s="20" customFormat="1" x14ac:dyDescent="0.25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80"/>
      <c r="AO508" s="80"/>
      <c r="AP508" s="80"/>
      <c r="AQ508" s="80"/>
      <c r="AR508" s="80"/>
      <c r="AS508" s="80"/>
      <c r="AT508" s="80"/>
      <c r="AU508" s="80"/>
      <c r="AV508" s="80"/>
      <c r="AW508" s="80"/>
      <c r="AX508" s="80"/>
      <c r="AY508" s="80"/>
      <c r="AZ508" s="80"/>
      <c r="BA508" s="80"/>
      <c r="BB508" s="80"/>
      <c r="BC508" s="80"/>
      <c r="BD508" s="80"/>
    </row>
    <row r="509" spans="1:56" s="20" customFormat="1" x14ac:dyDescent="0.25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</row>
    <row r="510" spans="1:56" s="20" customFormat="1" x14ac:dyDescent="0.25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  <c r="AS510" s="80"/>
      <c r="AT510" s="80"/>
      <c r="AU510" s="80"/>
      <c r="AV510" s="80"/>
      <c r="AW510" s="80"/>
      <c r="AX510" s="80"/>
      <c r="AY510" s="80"/>
      <c r="AZ510" s="80"/>
      <c r="BA510" s="80"/>
      <c r="BB510" s="80"/>
      <c r="BC510" s="80"/>
      <c r="BD510" s="80"/>
    </row>
    <row r="511" spans="1:56" s="20" customFormat="1" x14ac:dyDescent="0.25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  <c r="AO511" s="80"/>
      <c r="AP511" s="80"/>
      <c r="AQ511" s="80"/>
      <c r="AR511" s="80"/>
      <c r="AS511" s="80"/>
      <c r="AT511" s="80"/>
      <c r="AU511" s="80"/>
      <c r="AV511" s="80"/>
      <c r="AW511" s="80"/>
      <c r="AX511" s="80"/>
      <c r="AY511" s="80"/>
      <c r="AZ511" s="80"/>
      <c r="BA511" s="80"/>
      <c r="BB511" s="80"/>
      <c r="BC511" s="80"/>
      <c r="BD511" s="80"/>
    </row>
    <row r="512" spans="1:56" s="20" customFormat="1" x14ac:dyDescent="0.25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80"/>
      <c r="AO512" s="80"/>
      <c r="AP512" s="80"/>
      <c r="AQ512" s="80"/>
      <c r="AR512" s="80"/>
      <c r="AS512" s="80"/>
      <c r="AT512" s="80"/>
      <c r="AU512" s="80"/>
      <c r="AV512" s="80"/>
      <c r="AW512" s="80"/>
      <c r="AX512" s="80"/>
      <c r="AY512" s="80"/>
      <c r="AZ512" s="80"/>
      <c r="BA512" s="80"/>
      <c r="BB512" s="80"/>
      <c r="BC512" s="80"/>
      <c r="BD512" s="80"/>
    </row>
    <row r="513" spans="1:56" s="20" customFormat="1" x14ac:dyDescent="0.25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</row>
    <row r="514" spans="1:56" s="20" customFormat="1" x14ac:dyDescent="0.25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</row>
    <row r="515" spans="1:56" s="20" customFormat="1" x14ac:dyDescent="0.25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</row>
    <row r="516" spans="1:56" s="20" customFormat="1" x14ac:dyDescent="0.25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</row>
    <row r="517" spans="1:56" s="20" customFormat="1" x14ac:dyDescent="0.25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</row>
    <row r="518" spans="1:56" s="20" customFormat="1" x14ac:dyDescent="0.25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</row>
    <row r="519" spans="1:56" s="20" customFormat="1" x14ac:dyDescent="0.25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</row>
    <row r="520" spans="1:56" s="20" customFormat="1" x14ac:dyDescent="0.25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</row>
    <row r="521" spans="1:56" s="20" customFormat="1" x14ac:dyDescent="0.25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</row>
    <row r="522" spans="1:56" s="20" customFormat="1" x14ac:dyDescent="0.25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</row>
    <row r="523" spans="1:56" s="20" customFormat="1" x14ac:dyDescent="0.25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</row>
    <row r="524" spans="1:56" s="20" customFormat="1" x14ac:dyDescent="0.25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</row>
    <row r="525" spans="1:56" s="20" customFormat="1" x14ac:dyDescent="0.25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</row>
    <row r="526" spans="1:56" s="20" customFormat="1" x14ac:dyDescent="0.25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</row>
    <row r="527" spans="1:56" s="20" customFormat="1" x14ac:dyDescent="0.25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</row>
    <row r="528" spans="1:56" s="20" customFormat="1" x14ac:dyDescent="0.25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</row>
    <row r="529" spans="1:56" s="20" customFormat="1" x14ac:dyDescent="0.25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</row>
    <row r="530" spans="1:56" s="20" customFormat="1" x14ac:dyDescent="0.25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</row>
    <row r="531" spans="1:56" s="20" customFormat="1" x14ac:dyDescent="0.25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</row>
    <row r="532" spans="1:56" s="20" customFormat="1" x14ac:dyDescent="0.25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</row>
    <row r="533" spans="1:56" s="20" customFormat="1" x14ac:dyDescent="0.25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</row>
    <row r="534" spans="1:56" s="20" customFormat="1" x14ac:dyDescent="0.25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80"/>
      <c r="AO534" s="80"/>
      <c r="AP534" s="80"/>
      <c r="AQ534" s="80"/>
      <c r="AR534" s="80"/>
      <c r="AS534" s="80"/>
      <c r="AT534" s="80"/>
      <c r="AU534" s="80"/>
      <c r="AV534" s="80"/>
      <c r="AW534" s="80"/>
      <c r="AX534" s="80"/>
      <c r="AY534" s="80"/>
      <c r="AZ534" s="80"/>
      <c r="BA534" s="80"/>
      <c r="BB534" s="80"/>
      <c r="BC534" s="80"/>
      <c r="BD534" s="80"/>
    </row>
    <row r="535" spans="1:56" s="20" customFormat="1" x14ac:dyDescent="0.25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  <c r="AO535" s="80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</row>
    <row r="536" spans="1:56" s="20" customFormat="1" x14ac:dyDescent="0.25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  <c r="AL536" s="80"/>
      <c r="AM536" s="80"/>
      <c r="AN536" s="80"/>
      <c r="AO536" s="80"/>
      <c r="AP536" s="80"/>
      <c r="AQ536" s="80"/>
      <c r="AR536" s="80"/>
      <c r="AS536" s="80"/>
      <c r="AT536" s="80"/>
      <c r="AU536" s="80"/>
      <c r="AV536" s="80"/>
      <c r="AW536" s="80"/>
      <c r="AX536" s="80"/>
      <c r="AY536" s="80"/>
      <c r="AZ536" s="80"/>
      <c r="BA536" s="80"/>
      <c r="BB536" s="80"/>
      <c r="BC536" s="80"/>
      <c r="BD536" s="80"/>
    </row>
    <row r="537" spans="1:56" s="20" customFormat="1" x14ac:dyDescent="0.25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</row>
    <row r="538" spans="1:56" s="20" customFormat="1" x14ac:dyDescent="0.25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</row>
    <row r="539" spans="1:56" s="20" customFormat="1" x14ac:dyDescent="0.25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</row>
    <row r="540" spans="1:56" s="20" customFormat="1" x14ac:dyDescent="0.25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  <c r="AM540" s="80"/>
      <c r="AN540" s="80"/>
      <c r="AO540" s="80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</row>
    <row r="541" spans="1:56" s="20" customFormat="1" x14ac:dyDescent="0.25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</row>
    <row r="542" spans="1:56" s="20" customFormat="1" x14ac:dyDescent="0.25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</row>
    <row r="543" spans="1:56" s="20" customFormat="1" x14ac:dyDescent="0.25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</row>
    <row r="544" spans="1:56" s="20" customFormat="1" x14ac:dyDescent="0.25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  <c r="AM544" s="80"/>
      <c r="AN544" s="80"/>
      <c r="AO544" s="80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</row>
    <row r="545" spans="1:56" s="20" customFormat="1" x14ac:dyDescent="0.25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</row>
    <row r="546" spans="1:56" s="20" customFormat="1" x14ac:dyDescent="0.25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  <c r="AL546" s="80"/>
      <c r="AM546" s="80"/>
      <c r="AN546" s="80"/>
      <c r="AO546" s="80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</row>
    <row r="547" spans="1:56" s="20" customFormat="1" x14ac:dyDescent="0.25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  <c r="AO547" s="80"/>
      <c r="AP547" s="80"/>
      <c r="AQ547" s="80"/>
      <c r="AR547" s="80"/>
      <c r="AS547" s="80"/>
      <c r="AT547" s="80"/>
      <c r="AU547" s="80"/>
      <c r="AV547" s="80"/>
      <c r="AW547" s="80"/>
      <c r="AX547" s="80"/>
      <c r="AY547" s="80"/>
      <c r="AZ547" s="80"/>
      <c r="BA547" s="80"/>
      <c r="BB547" s="80"/>
      <c r="BC547" s="80"/>
      <c r="BD547" s="80"/>
    </row>
    <row r="548" spans="1:56" s="20" customFormat="1" x14ac:dyDescent="0.25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0"/>
      <c r="AK548" s="80"/>
      <c r="AL548" s="80"/>
      <c r="AM548" s="80"/>
      <c r="AN548" s="80"/>
      <c r="AO548" s="80"/>
      <c r="AP548" s="80"/>
      <c r="AQ548" s="80"/>
      <c r="AR548" s="80"/>
      <c r="AS548" s="80"/>
      <c r="AT548" s="80"/>
      <c r="AU548" s="80"/>
      <c r="AV548" s="80"/>
      <c r="AW548" s="80"/>
      <c r="AX548" s="80"/>
      <c r="AY548" s="80"/>
      <c r="AZ548" s="80"/>
      <c r="BA548" s="80"/>
      <c r="BB548" s="80"/>
      <c r="BC548" s="80"/>
      <c r="BD548" s="80"/>
    </row>
    <row r="549" spans="1:56" s="20" customFormat="1" x14ac:dyDescent="0.25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</row>
    <row r="550" spans="1:56" s="20" customFormat="1" x14ac:dyDescent="0.25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0"/>
      <c r="AK550" s="80"/>
      <c r="AL550" s="80"/>
      <c r="AM550" s="80"/>
      <c r="AN550" s="80"/>
      <c r="AO550" s="80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</row>
    <row r="551" spans="1:56" s="20" customFormat="1" x14ac:dyDescent="0.25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  <c r="AO551" s="80"/>
      <c r="AP551" s="80"/>
      <c r="AQ551" s="80"/>
      <c r="AR551" s="80"/>
      <c r="AS551" s="80"/>
      <c r="AT551" s="80"/>
      <c r="AU551" s="80"/>
      <c r="AV551" s="80"/>
      <c r="AW551" s="80"/>
      <c r="AX551" s="80"/>
      <c r="AY551" s="80"/>
      <c r="AZ551" s="80"/>
      <c r="BA551" s="80"/>
      <c r="BB551" s="80"/>
      <c r="BC551" s="80"/>
      <c r="BD551" s="80"/>
    </row>
    <row r="552" spans="1:56" s="20" customFormat="1" x14ac:dyDescent="0.25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0"/>
      <c r="AK552" s="80"/>
      <c r="AL552" s="80"/>
      <c r="AM552" s="80"/>
      <c r="AN552" s="80"/>
      <c r="AO552" s="80"/>
      <c r="AP552" s="80"/>
      <c r="AQ552" s="80"/>
      <c r="AR552" s="80"/>
      <c r="AS552" s="80"/>
      <c r="AT552" s="80"/>
      <c r="AU552" s="80"/>
      <c r="AV552" s="80"/>
      <c r="AW552" s="80"/>
      <c r="AX552" s="80"/>
      <c r="AY552" s="80"/>
      <c r="AZ552" s="80"/>
      <c r="BA552" s="80"/>
      <c r="BB552" s="80"/>
      <c r="BC552" s="80"/>
      <c r="BD552" s="80"/>
    </row>
    <row r="553" spans="1:56" s="20" customFormat="1" x14ac:dyDescent="0.25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  <c r="AL553" s="80"/>
      <c r="AM553" s="80"/>
      <c r="AN553" s="80"/>
      <c r="AO553" s="80"/>
      <c r="AP553" s="80"/>
      <c r="AQ553" s="80"/>
      <c r="AR553" s="80"/>
      <c r="AS553" s="80"/>
      <c r="AT553" s="80"/>
      <c r="AU553" s="80"/>
      <c r="AV553" s="80"/>
      <c r="AW553" s="80"/>
      <c r="AX553" s="80"/>
      <c r="AY553" s="80"/>
      <c r="AZ553" s="80"/>
      <c r="BA553" s="80"/>
      <c r="BB553" s="80"/>
      <c r="BC553" s="80"/>
      <c r="BD553" s="80"/>
    </row>
    <row r="554" spans="1:56" s="20" customFormat="1" x14ac:dyDescent="0.25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0"/>
      <c r="AK554" s="80"/>
      <c r="AL554" s="80"/>
      <c r="AM554" s="80"/>
      <c r="AN554" s="80"/>
      <c r="AO554" s="80"/>
      <c r="AP554" s="80"/>
      <c r="AQ554" s="80"/>
      <c r="AR554" s="80"/>
      <c r="AS554" s="80"/>
      <c r="AT554" s="80"/>
      <c r="AU554" s="80"/>
      <c r="AV554" s="80"/>
      <c r="AW554" s="80"/>
      <c r="AX554" s="80"/>
      <c r="AY554" s="80"/>
      <c r="AZ554" s="80"/>
      <c r="BA554" s="80"/>
      <c r="BB554" s="80"/>
      <c r="BC554" s="80"/>
      <c r="BD554" s="80"/>
    </row>
    <row r="555" spans="1:56" s="20" customFormat="1" x14ac:dyDescent="0.25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  <c r="AM555" s="80"/>
      <c r="AN555" s="80"/>
      <c r="AO555" s="80"/>
      <c r="AP555" s="80"/>
      <c r="AQ555" s="80"/>
      <c r="AR555" s="80"/>
      <c r="AS555" s="80"/>
      <c r="AT555" s="80"/>
      <c r="AU555" s="80"/>
      <c r="AV555" s="80"/>
      <c r="AW555" s="80"/>
      <c r="AX555" s="80"/>
      <c r="AY555" s="80"/>
      <c r="AZ555" s="80"/>
      <c r="BA555" s="80"/>
      <c r="BB555" s="80"/>
      <c r="BC555" s="80"/>
      <c r="BD555" s="80"/>
    </row>
    <row r="556" spans="1:56" s="20" customFormat="1" x14ac:dyDescent="0.25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0"/>
      <c r="AK556" s="80"/>
      <c r="AL556" s="80"/>
      <c r="AM556" s="80"/>
      <c r="AN556" s="80"/>
      <c r="AO556" s="80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</row>
    <row r="557" spans="1:56" s="20" customFormat="1" x14ac:dyDescent="0.25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  <c r="AM557" s="80"/>
      <c r="AN557" s="80"/>
      <c r="AO557" s="80"/>
      <c r="AP557" s="80"/>
      <c r="AQ557" s="80"/>
      <c r="AR557" s="80"/>
      <c r="AS557" s="80"/>
      <c r="AT557" s="80"/>
      <c r="AU557" s="80"/>
      <c r="AV557" s="80"/>
      <c r="AW557" s="80"/>
      <c r="AX557" s="80"/>
      <c r="AY557" s="80"/>
      <c r="AZ557" s="80"/>
      <c r="BA557" s="80"/>
      <c r="BB557" s="80"/>
      <c r="BC557" s="80"/>
      <c r="BD557" s="80"/>
    </row>
    <row r="558" spans="1:56" s="20" customFormat="1" x14ac:dyDescent="0.25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0"/>
      <c r="AK558" s="80"/>
      <c r="AL558" s="80"/>
      <c r="AM558" s="80"/>
      <c r="AN558" s="80"/>
      <c r="AO558" s="80"/>
      <c r="AP558" s="80"/>
      <c r="AQ558" s="80"/>
      <c r="AR558" s="80"/>
      <c r="AS558" s="80"/>
      <c r="AT558" s="80"/>
      <c r="AU558" s="80"/>
      <c r="AV558" s="80"/>
      <c r="AW558" s="80"/>
      <c r="AX558" s="80"/>
      <c r="AY558" s="80"/>
      <c r="AZ558" s="80"/>
      <c r="BA558" s="80"/>
      <c r="BB558" s="80"/>
      <c r="BC558" s="80"/>
      <c r="BD558" s="80"/>
    </row>
    <row r="559" spans="1:56" s="20" customFormat="1" x14ac:dyDescent="0.25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  <c r="AM559" s="80"/>
      <c r="AN559" s="80"/>
      <c r="AO559" s="80"/>
      <c r="AP559" s="80"/>
      <c r="AQ559" s="80"/>
      <c r="AR559" s="80"/>
      <c r="AS559" s="80"/>
      <c r="AT559" s="80"/>
      <c r="AU559" s="80"/>
      <c r="AV559" s="80"/>
      <c r="AW559" s="80"/>
      <c r="AX559" s="80"/>
      <c r="AY559" s="80"/>
      <c r="AZ559" s="80"/>
      <c r="BA559" s="80"/>
      <c r="BB559" s="80"/>
      <c r="BC559" s="80"/>
      <c r="BD559" s="80"/>
    </row>
    <row r="560" spans="1:56" s="20" customFormat="1" x14ac:dyDescent="0.25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0"/>
      <c r="AK560" s="80"/>
      <c r="AL560" s="80"/>
      <c r="AM560" s="80"/>
      <c r="AN560" s="80"/>
      <c r="AO560" s="80"/>
      <c r="AP560" s="80"/>
      <c r="AQ560" s="80"/>
      <c r="AR560" s="80"/>
      <c r="AS560" s="80"/>
      <c r="AT560" s="80"/>
      <c r="AU560" s="80"/>
      <c r="AV560" s="80"/>
      <c r="AW560" s="80"/>
      <c r="AX560" s="80"/>
      <c r="AY560" s="80"/>
      <c r="AZ560" s="80"/>
      <c r="BA560" s="80"/>
      <c r="BB560" s="80"/>
      <c r="BC560" s="80"/>
      <c r="BD560" s="80"/>
    </row>
    <row r="561" spans="1:56" s="20" customFormat="1" x14ac:dyDescent="0.25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  <c r="AO561" s="80"/>
      <c r="AP561" s="80"/>
      <c r="AQ561" s="80"/>
      <c r="AR561" s="80"/>
      <c r="AS561" s="80"/>
      <c r="AT561" s="80"/>
      <c r="AU561" s="80"/>
      <c r="AV561" s="80"/>
      <c r="AW561" s="80"/>
      <c r="AX561" s="80"/>
      <c r="AY561" s="80"/>
      <c r="AZ561" s="80"/>
      <c r="BA561" s="80"/>
      <c r="BB561" s="80"/>
      <c r="BC561" s="80"/>
      <c r="BD561" s="80"/>
    </row>
    <row r="562" spans="1:56" s="20" customFormat="1" x14ac:dyDescent="0.25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0"/>
      <c r="AK562" s="80"/>
      <c r="AL562" s="80"/>
      <c r="AM562" s="80"/>
      <c r="AN562" s="80"/>
      <c r="AO562" s="80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</row>
    <row r="563" spans="1:56" s="20" customFormat="1" x14ac:dyDescent="0.25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  <c r="AL563" s="80"/>
      <c r="AM563" s="80"/>
      <c r="AN563" s="80"/>
      <c r="AO563" s="80"/>
      <c r="AP563" s="80"/>
      <c r="AQ563" s="80"/>
      <c r="AR563" s="80"/>
      <c r="AS563" s="80"/>
      <c r="AT563" s="80"/>
      <c r="AU563" s="80"/>
      <c r="AV563" s="80"/>
      <c r="AW563" s="80"/>
      <c r="AX563" s="80"/>
      <c r="AY563" s="80"/>
      <c r="AZ563" s="80"/>
      <c r="BA563" s="80"/>
      <c r="BB563" s="80"/>
      <c r="BC563" s="80"/>
      <c r="BD563" s="80"/>
    </row>
    <row r="564" spans="1:56" s="20" customFormat="1" x14ac:dyDescent="0.25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0"/>
      <c r="AK564" s="80"/>
      <c r="AL564" s="80"/>
      <c r="AM564" s="80"/>
      <c r="AN564" s="80"/>
      <c r="AO564" s="80"/>
      <c r="AP564" s="80"/>
      <c r="AQ564" s="80"/>
      <c r="AR564" s="80"/>
      <c r="AS564" s="80"/>
      <c r="AT564" s="80"/>
      <c r="AU564" s="80"/>
      <c r="AV564" s="80"/>
      <c r="AW564" s="80"/>
      <c r="AX564" s="80"/>
      <c r="AY564" s="80"/>
      <c r="AZ564" s="80"/>
      <c r="BA564" s="80"/>
      <c r="BB564" s="80"/>
      <c r="BC564" s="80"/>
      <c r="BD564" s="80"/>
    </row>
    <row r="565" spans="1:56" s="20" customFormat="1" x14ac:dyDescent="0.25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  <c r="AO565" s="80"/>
      <c r="AP565" s="80"/>
      <c r="AQ565" s="80"/>
      <c r="AR565" s="80"/>
      <c r="AS565" s="80"/>
      <c r="AT565" s="80"/>
      <c r="AU565" s="80"/>
      <c r="AV565" s="80"/>
      <c r="AW565" s="80"/>
      <c r="AX565" s="80"/>
      <c r="AY565" s="80"/>
      <c r="AZ565" s="80"/>
      <c r="BA565" s="80"/>
      <c r="BB565" s="80"/>
      <c r="BC565" s="80"/>
      <c r="BD565" s="80"/>
    </row>
    <row r="566" spans="1:56" s="20" customFormat="1" x14ac:dyDescent="0.25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0"/>
      <c r="AK566" s="80"/>
      <c r="AL566" s="80"/>
      <c r="AM566" s="80"/>
      <c r="AN566" s="80"/>
      <c r="AO566" s="80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</row>
    <row r="567" spans="1:56" s="20" customFormat="1" x14ac:dyDescent="0.25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  <c r="AO567" s="80"/>
      <c r="AP567" s="80"/>
      <c r="AQ567" s="80"/>
      <c r="AR567" s="80"/>
      <c r="AS567" s="80"/>
      <c r="AT567" s="80"/>
      <c r="AU567" s="80"/>
      <c r="AV567" s="80"/>
      <c r="AW567" s="80"/>
      <c r="AX567" s="80"/>
      <c r="AY567" s="80"/>
      <c r="AZ567" s="80"/>
      <c r="BA567" s="80"/>
      <c r="BB567" s="80"/>
      <c r="BC567" s="80"/>
      <c r="BD567" s="80"/>
    </row>
    <row r="568" spans="1:56" s="20" customFormat="1" x14ac:dyDescent="0.25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0"/>
      <c r="AK568" s="80"/>
      <c r="AL568" s="80"/>
      <c r="AM568" s="80"/>
      <c r="AN568" s="80"/>
      <c r="AO568" s="80"/>
      <c r="AP568" s="80"/>
      <c r="AQ568" s="80"/>
      <c r="AR568" s="80"/>
      <c r="AS568" s="80"/>
      <c r="AT568" s="80"/>
      <c r="AU568" s="80"/>
      <c r="AV568" s="80"/>
      <c r="AW568" s="80"/>
      <c r="AX568" s="80"/>
      <c r="AY568" s="80"/>
      <c r="AZ568" s="80"/>
      <c r="BA568" s="80"/>
      <c r="BB568" s="80"/>
      <c r="BC568" s="80"/>
      <c r="BD568" s="80"/>
    </row>
    <row r="569" spans="1:56" s="20" customFormat="1" x14ac:dyDescent="0.25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</row>
    <row r="570" spans="1:56" s="20" customFormat="1" x14ac:dyDescent="0.25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0"/>
      <c r="AK570" s="80"/>
      <c r="AL570" s="80"/>
      <c r="AM570" s="80"/>
      <c r="AN570" s="80"/>
      <c r="AO570" s="80"/>
      <c r="AP570" s="80"/>
      <c r="AQ570" s="80"/>
      <c r="AR570" s="80"/>
      <c r="AS570" s="80"/>
      <c r="AT570" s="80"/>
      <c r="AU570" s="80"/>
      <c r="AV570" s="80"/>
      <c r="AW570" s="80"/>
      <c r="AX570" s="80"/>
      <c r="AY570" s="80"/>
      <c r="AZ570" s="80"/>
      <c r="BA570" s="80"/>
      <c r="BB570" s="80"/>
      <c r="BC570" s="80"/>
      <c r="BD570" s="80"/>
    </row>
    <row r="571" spans="1:56" s="20" customFormat="1" x14ac:dyDescent="0.25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  <c r="AO571" s="80"/>
      <c r="AP571" s="80"/>
      <c r="AQ571" s="80"/>
      <c r="AR571" s="80"/>
      <c r="AS571" s="80"/>
      <c r="AT571" s="80"/>
      <c r="AU571" s="80"/>
      <c r="AV571" s="80"/>
      <c r="AW571" s="80"/>
      <c r="AX571" s="80"/>
      <c r="AY571" s="80"/>
      <c r="AZ571" s="80"/>
      <c r="BA571" s="80"/>
      <c r="BB571" s="80"/>
      <c r="BC571" s="80"/>
      <c r="BD571" s="80"/>
    </row>
    <row r="572" spans="1:56" s="20" customFormat="1" x14ac:dyDescent="0.25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0"/>
      <c r="AK572" s="80"/>
      <c r="AL572" s="80"/>
      <c r="AM572" s="80"/>
      <c r="AN572" s="80"/>
      <c r="AO572" s="80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</row>
    <row r="573" spans="1:56" s="20" customFormat="1" x14ac:dyDescent="0.25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</row>
    <row r="574" spans="1:56" s="20" customFormat="1" x14ac:dyDescent="0.25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</row>
    <row r="575" spans="1:56" s="20" customFormat="1" x14ac:dyDescent="0.25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</row>
    <row r="576" spans="1:56" s="20" customFormat="1" x14ac:dyDescent="0.25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</row>
    <row r="577" spans="1:56" s="20" customFormat="1" x14ac:dyDescent="0.25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</row>
    <row r="578" spans="1:56" s="20" customFormat="1" x14ac:dyDescent="0.25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</row>
    <row r="579" spans="1:56" s="20" customFormat="1" x14ac:dyDescent="0.25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</row>
    <row r="580" spans="1:56" s="20" customFormat="1" x14ac:dyDescent="0.25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</row>
    <row r="581" spans="1:56" s="20" customFormat="1" x14ac:dyDescent="0.25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</row>
    <row r="582" spans="1:56" s="20" customFormat="1" x14ac:dyDescent="0.25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</row>
    <row r="583" spans="1:56" s="20" customFormat="1" x14ac:dyDescent="0.25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</row>
    <row r="584" spans="1:56" s="20" customFormat="1" x14ac:dyDescent="0.25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</row>
    <row r="585" spans="1:56" s="20" customFormat="1" x14ac:dyDescent="0.25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</row>
    <row r="586" spans="1:56" s="20" customFormat="1" x14ac:dyDescent="0.25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</row>
    <row r="587" spans="1:56" s="20" customFormat="1" x14ac:dyDescent="0.25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</row>
    <row r="588" spans="1:56" s="20" customFormat="1" x14ac:dyDescent="0.25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</row>
    <row r="589" spans="1:56" s="20" customFormat="1" x14ac:dyDescent="0.25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</row>
    <row r="590" spans="1:56" s="20" customFormat="1" x14ac:dyDescent="0.25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</row>
    <row r="591" spans="1:56" s="20" customFormat="1" x14ac:dyDescent="0.25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</row>
    <row r="592" spans="1:56" s="20" customFormat="1" x14ac:dyDescent="0.25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</row>
    <row r="593" spans="1:56" s="20" customFormat="1" x14ac:dyDescent="0.25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  <c r="AP593" s="80"/>
      <c r="AQ593" s="80"/>
      <c r="AR593" s="80"/>
      <c r="AS593" s="80"/>
      <c r="AT593" s="80"/>
      <c r="AU593" s="80"/>
      <c r="AV593" s="80"/>
      <c r="AW593" s="80"/>
      <c r="AX593" s="80"/>
      <c r="AY593" s="80"/>
      <c r="AZ593" s="80"/>
      <c r="BA593" s="80"/>
      <c r="BB593" s="80"/>
      <c r="BC593" s="80"/>
      <c r="BD593" s="80"/>
    </row>
    <row r="594" spans="1:56" s="20" customFormat="1" x14ac:dyDescent="0.25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  <c r="AL594" s="80"/>
      <c r="AM594" s="80"/>
      <c r="AN594" s="80"/>
      <c r="AO594" s="80"/>
      <c r="AP594" s="80"/>
      <c r="AQ594" s="80"/>
      <c r="AR594" s="80"/>
      <c r="AS594" s="80"/>
      <c r="AT594" s="80"/>
      <c r="AU594" s="80"/>
      <c r="AV594" s="80"/>
      <c r="AW594" s="80"/>
      <c r="AX594" s="80"/>
      <c r="AY594" s="80"/>
      <c r="AZ594" s="80"/>
      <c r="BA594" s="80"/>
      <c r="BB594" s="80"/>
      <c r="BC594" s="80"/>
      <c r="BD594" s="80"/>
    </row>
    <row r="595" spans="1:56" s="20" customFormat="1" x14ac:dyDescent="0.25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</row>
    <row r="596" spans="1:56" s="20" customFormat="1" x14ac:dyDescent="0.25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</row>
    <row r="597" spans="1:56" s="20" customFormat="1" x14ac:dyDescent="0.25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</row>
    <row r="598" spans="1:56" s="20" customFormat="1" x14ac:dyDescent="0.25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</row>
    <row r="599" spans="1:56" s="20" customFormat="1" x14ac:dyDescent="0.25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</row>
    <row r="600" spans="1:56" s="20" customFormat="1" x14ac:dyDescent="0.25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</row>
    <row r="601" spans="1:56" s="20" customFormat="1" x14ac:dyDescent="0.25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</row>
    <row r="602" spans="1:56" s="20" customFormat="1" x14ac:dyDescent="0.25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</row>
    <row r="603" spans="1:56" s="20" customFormat="1" x14ac:dyDescent="0.25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</row>
    <row r="604" spans="1:56" s="20" customFormat="1" x14ac:dyDescent="0.25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</row>
    <row r="605" spans="1:56" s="20" customFormat="1" x14ac:dyDescent="0.25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</row>
    <row r="606" spans="1:56" s="20" customFormat="1" x14ac:dyDescent="0.25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</row>
    <row r="607" spans="1:56" s="20" customFormat="1" x14ac:dyDescent="0.25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</row>
    <row r="608" spans="1:56" s="20" customFormat="1" x14ac:dyDescent="0.25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</row>
    <row r="609" spans="1:56" s="20" customFormat="1" x14ac:dyDescent="0.25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</row>
    <row r="610" spans="1:56" s="20" customFormat="1" x14ac:dyDescent="0.25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</row>
    <row r="611" spans="1:56" s="20" customFormat="1" x14ac:dyDescent="0.25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</row>
    <row r="612" spans="1:56" s="20" customFormat="1" x14ac:dyDescent="0.25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</row>
    <row r="613" spans="1:56" s="20" customFormat="1" x14ac:dyDescent="0.25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</row>
    <row r="614" spans="1:56" s="20" customFormat="1" x14ac:dyDescent="0.25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</row>
    <row r="615" spans="1:56" s="20" customFormat="1" x14ac:dyDescent="0.25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</row>
    <row r="616" spans="1:56" s="20" customFormat="1" x14ac:dyDescent="0.25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0"/>
      <c r="AK616" s="80"/>
      <c r="AL616" s="80"/>
      <c r="AM616" s="80"/>
      <c r="AN616" s="80"/>
      <c r="AO616" s="80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</row>
    <row r="617" spans="1:56" s="20" customFormat="1" x14ac:dyDescent="0.25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  <c r="AP617" s="80"/>
      <c r="AQ617" s="80"/>
      <c r="AR617" s="80"/>
      <c r="AS617" s="80"/>
      <c r="AT617" s="80"/>
      <c r="AU617" s="80"/>
      <c r="AV617" s="80"/>
      <c r="AW617" s="80"/>
      <c r="AX617" s="80"/>
      <c r="AY617" s="80"/>
      <c r="AZ617" s="80"/>
      <c r="BA617" s="80"/>
      <c r="BB617" s="80"/>
      <c r="BC617" s="80"/>
      <c r="BD617" s="80"/>
    </row>
    <row r="618" spans="1:56" s="20" customFormat="1" x14ac:dyDescent="0.25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0"/>
      <c r="AK618" s="80"/>
      <c r="AL618" s="80"/>
      <c r="AM618" s="80"/>
      <c r="AN618" s="80"/>
      <c r="AO618" s="80"/>
      <c r="AP618" s="80"/>
      <c r="AQ618" s="80"/>
      <c r="AR618" s="80"/>
      <c r="AS618" s="80"/>
      <c r="AT618" s="80"/>
      <c r="AU618" s="80"/>
      <c r="AV618" s="80"/>
      <c r="AW618" s="80"/>
      <c r="AX618" s="80"/>
      <c r="AY618" s="80"/>
      <c r="AZ618" s="80"/>
      <c r="BA618" s="80"/>
      <c r="BB618" s="80"/>
      <c r="BC618" s="80"/>
      <c r="BD618" s="80"/>
    </row>
    <row r="619" spans="1:56" s="20" customFormat="1" x14ac:dyDescent="0.25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</row>
    <row r="620" spans="1:56" s="20" customFormat="1" x14ac:dyDescent="0.25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</row>
    <row r="621" spans="1:56" s="20" customFormat="1" x14ac:dyDescent="0.25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</row>
    <row r="622" spans="1:56" s="20" customFormat="1" x14ac:dyDescent="0.25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</row>
    <row r="623" spans="1:56" s="20" customFormat="1" x14ac:dyDescent="0.25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</row>
    <row r="624" spans="1:56" s="20" customFormat="1" x14ac:dyDescent="0.25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</row>
    <row r="625" spans="1:56" s="20" customFormat="1" x14ac:dyDescent="0.25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</row>
    <row r="626" spans="1:56" s="20" customFormat="1" x14ac:dyDescent="0.25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</row>
    <row r="627" spans="1:56" s="20" customFormat="1" x14ac:dyDescent="0.25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</row>
    <row r="628" spans="1:56" s="20" customFormat="1" x14ac:dyDescent="0.25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</row>
    <row r="629" spans="1:56" s="20" customFormat="1" x14ac:dyDescent="0.25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</row>
    <row r="630" spans="1:56" s="20" customFormat="1" x14ac:dyDescent="0.25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</row>
    <row r="631" spans="1:56" s="20" customFormat="1" x14ac:dyDescent="0.25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</row>
    <row r="632" spans="1:56" s="20" customFormat="1" x14ac:dyDescent="0.25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</row>
    <row r="633" spans="1:56" s="20" customFormat="1" x14ac:dyDescent="0.25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</row>
    <row r="634" spans="1:56" s="20" customFormat="1" x14ac:dyDescent="0.25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</row>
    <row r="635" spans="1:56" s="20" customFormat="1" x14ac:dyDescent="0.25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</row>
    <row r="636" spans="1:56" s="20" customFormat="1" x14ac:dyDescent="0.25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</row>
    <row r="637" spans="1:56" s="20" customFormat="1" x14ac:dyDescent="0.25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</row>
    <row r="638" spans="1:56" s="20" customFormat="1" x14ac:dyDescent="0.25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</row>
    <row r="639" spans="1:56" s="20" customFormat="1" x14ac:dyDescent="0.25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</row>
    <row r="640" spans="1:56" s="20" customFormat="1" x14ac:dyDescent="0.25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</row>
    <row r="641" spans="1:56" s="20" customFormat="1" x14ac:dyDescent="0.25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  <c r="AO641" s="80"/>
      <c r="AP641" s="80"/>
      <c r="AQ641" s="80"/>
      <c r="AR641" s="80"/>
      <c r="AS641" s="80"/>
      <c r="AT641" s="80"/>
      <c r="AU641" s="80"/>
      <c r="AV641" s="80"/>
      <c r="AW641" s="80"/>
      <c r="AX641" s="80"/>
      <c r="AY641" s="80"/>
      <c r="AZ641" s="80"/>
      <c r="BA641" s="80"/>
      <c r="BB641" s="80"/>
      <c r="BC641" s="80"/>
      <c r="BD641" s="80"/>
    </row>
    <row r="642" spans="1:56" s="20" customFormat="1" x14ac:dyDescent="0.25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  <c r="AL642" s="80"/>
      <c r="AM642" s="80"/>
      <c r="AN642" s="80"/>
      <c r="AO642" s="80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</row>
    <row r="643" spans="1:56" s="20" customFormat="1" x14ac:dyDescent="0.25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  <c r="AO643" s="80"/>
      <c r="AP643" s="80"/>
      <c r="AQ643" s="80"/>
      <c r="AR643" s="80"/>
      <c r="AS643" s="80"/>
      <c r="AT643" s="80"/>
      <c r="AU643" s="80"/>
      <c r="AV643" s="80"/>
      <c r="AW643" s="80"/>
      <c r="AX643" s="80"/>
      <c r="AY643" s="80"/>
      <c r="AZ643" s="80"/>
      <c r="BA643" s="80"/>
      <c r="BB643" s="80"/>
      <c r="BC643" s="80"/>
      <c r="BD643" s="80"/>
    </row>
    <row r="644" spans="1:56" s="20" customFormat="1" x14ac:dyDescent="0.25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0"/>
      <c r="AK644" s="80"/>
      <c r="AL644" s="80"/>
      <c r="AM644" s="80"/>
      <c r="AN644" s="80"/>
      <c r="AO644" s="80"/>
      <c r="AP644" s="80"/>
      <c r="AQ644" s="80"/>
      <c r="AR644" s="80"/>
      <c r="AS644" s="80"/>
      <c r="AT644" s="80"/>
      <c r="AU644" s="80"/>
      <c r="AV644" s="80"/>
      <c r="AW644" s="80"/>
      <c r="AX644" s="80"/>
      <c r="AY644" s="80"/>
      <c r="AZ644" s="80"/>
      <c r="BA644" s="80"/>
      <c r="BB644" s="80"/>
      <c r="BC644" s="80"/>
      <c r="BD644" s="80"/>
    </row>
    <row r="645" spans="1:56" s="20" customFormat="1" x14ac:dyDescent="0.25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  <c r="AP645" s="80"/>
      <c r="AQ645" s="80"/>
      <c r="AR645" s="80"/>
      <c r="AS645" s="80"/>
      <c r="AT645" s="80"/>
      <c r="AU645" s="80"/>
      <c r="AV645" s="80"/>
      <c r="AW645" s="80"/>
      <c r="AX645" s="80"/>
      <c r="AY645" s="80"/>
      <c r="AZ645" s="80"/>
      <c r="BA645" s="80"/>
      <c r="BB645" s="80"/>
      <c r="BC645" s="80"/>
      <c r="BD645" s="80"/>
    </row>
    <row r="646" spans="1:56" s="20" customFormat="1" x14ac:dyDescent="0.25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0"/>
      <c r="AK646" s="80"/>
      <c r="AL646" s="80"/>
      <c r="AM646" s="80"/>
      <c r="AN646" s="80"/>
      <c r="AO646" s="80"/>
      <c r="AP646" s="80"/>
      <c r="AQ646" s="80"/>
      <c r="AR646" s="80"/>
      <c r="AS646" s="80"/>
      <c r="AT646" s="80"/>
      <c r="AU646" s="80"/>
      <c r="AV646" s="80"/>
      <c r="AW646" s="80"/>
      <c r="AX646" s="80"/>
      <c r="AY646" s="80"/>
      <c r="AZ646" s="80"/>
      <c r="BA646" s="80"/>
      <c r="BB646" s="80"/>
      <c r="BC646" s="80"/>
      <c r="BD646" s="80"/>
    </row>
    <row r="647" spans="1:56" s="20" customFormat="1" x14ac:dyDescent="0.25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  <c r="AO647" s="80"/>
      <c r="AP647" s="80"/>
      <c r="AQ647" s="80"/>
      <c r="AR647" s="80"/>
      <c r="AS647" s="80"/>
      <c r="AT647" s="80"/>
      <c r="AU647" s="80"/>
      <c r="AV647" s="80"/>
      <c r="AW647" s="80"/>
      <c r="AX647" s="80"/>
      <c r="AY647" s="80"/>
      <c r="AZ647" s="80"/>
      <c r="BA647" s="80"/>
      <c r="BB647" s="80"/>
      <c r="BC647" s="80"/>
      <c r="BD647" s="80"/>
    </row>
    <row r="648" spans="1:56" s="20" customFormat="1" x14ac:dyDescent="0.25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0"/>
      <c r="AK648" s="80"/>
      <c r="AL648" s="80"/>
      <c r="AM648" s="80"/>
      <c r="AN648" s="80"/>
      <c r="AO648" s="80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</row>
    <row r="649" spans="1:56" s="20" customFormat="1" x14ac:dyDescent="0.25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  <c r="AO649" s="80"/>
      <c r="AP649" s="80"/>
      <c r="AQ649" s="80"/>
      <c r="AR649" s="80"/>
      <c r="AS649" s="80"/>
      <c r="AT649" s="80"/>
      <c r="AU649" s="80"/>
      <c r="AV649" s="80"/>
      <c r="AW649" s="80"/>
      <c r="AX649" s="80"/>
      <c r="AY649" s="80"/>
      <c r="AZ649" s="80"/>
      <c r="BA649" s="80"/>
      <c r="BB649" s="80"/>
      <c r="BC649" s="80"/>
      <c r="BD649" s="80"/>
    </row>
    <row r="650" spans="1:56" s="20" customFormat="1" x14ac:dyDescent="0.25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0"/>
      <c r="AK650" s="80"/>
      <c r="AL650" s="80"/>
      <c r="AM650" s="80"/>
      <c r="AN650" s="80"/>
      <c r="AO650" s="80"/>
      <c r="AP650" s="80"/>
      <c r="AQ650" s="80"/>
      <c r="AR650" s="80"/>
      <c r="AS650" s="80"/>
      <c r="AT650" s="80"/>
      <c r="AU650" s="80"/>
      <c r="AV650" s="80"/>
      <c r="AW650" s="80"/>
      <c r="AX650" s="80"/>
      <c r="AY650" s="80"/>
      <c r="AZ650" s="80"/>
      <c r="BA650" s="80"/>
      <c r="BB650" s="80"/>
      <c r="BC650" s="80"/>
      <c r="BD650" s="80"/>
    </row>
    <row r="651" spans="1:56" s="20" customFormat="1" x14ac:dyDescent="0.25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  <c r="AO651" s="80"/>
      <c r="AP651" s="80"/>
      <c r="AQ651" s="80"/>
      <c r="AR651" s="80"/>
      <c r="AS651" s="80"/>
      <c r="AT651" s="80"/>
      <c r="AU651" s="80"/>
      <c r="AV651" s="80"/>
      <c r="AW651" s="80"/>
      <c r="AX651" s="80"/>
      <c r="AY651" s="80"/>
      <c r="AZ651" s="80"/>
      <c r="BA651" s="80"/>
      <c r="BB651" s="80"/>
      <c r="BC651" s="80"/>
      <c r="BD651" s="80"/>
    </row>
    <row r="652" spans="1:56" s="20" customFormat="1" x14ac:dyDescent="0.25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0"/>
      <c r="AK652" s="80"/>
      <c r="AL652" s="80"/>
      <c r="AM652" s="80"/>
      <c r="AN652" s="80"/>
      <c r="AO652" s="80"/>
      <c r="AP652" s="80"/>
      <c r="AQ652" s="80"/>
      <c r="AR652" s="80"/>
      <c r="AS652" s="80"/>
      <c r="AT652" s="80"/>
      <c r="AU652" s="80"/>
      <c r="AV652" s="80"/>
      <c r="AW652" s="80"/>
      <c r="AX652" s="80"/>
      <c r="AY652" s="80"/>
      <c r="AZ652" s="80"/>
      <c r="BA652" s="80"/>
      <c r="BB652" s="80"/>
      <c r="BC652" s="80"/>
      <c r="BD652" s="80"/>
    </row>
    <row r="653" spans="1:56" s="20" customFormat="1" x14ac:dyDescent="0.25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  <c r="AL653" s="80"/>
      <c r="AM653" s="80"/>
      <c r="AN653" s="80"/>
      <c r="AO653" s="80"/>
      <c r="AP653" s="80"/>
      <c r="AQ653" s="80"/>
      <c r="AR653" s="80"/>
      <c r="AS653" s="80"/>
      <c r="AT653" s="80"/>
      <c r="AU653" s="80"/>
      <c r="AV653" s="80"/>
      <c r="AW653" s="80"/>
      <c r="AX653" s="80"/>
      <c r="AY653" s="80"/>
      <c r="AZ653" s="80"/>
      <c r="BA653" s="80"/>
      <c r="BB653" s="80"/>
      <c r="BC653" s="80"/>
      <c r="BD653" s="80"/>
    </row>
    <row r="654" spans="1:56" s="20" customFormat="1" x14ac:dyDescent="0.25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80"/>
      <c r="AK654" s="80"/>
      <c r="AL654" s="80"/>
      <c r="AM654" s="80"/>
      <c r="AN654" s="80"/>
      <c r="AO654" s="80"/>
      <c r="AP654" s="80"/>
      <c r="AQ654" s="80"/>
      <c r="AR654" s="80"/>
      <c r="AS654" s="80"/>
      <c r="AT654" s="80"/>
      <c r="AU654" s="80"/>
      <c r="AV654" s="80"/>
      <c r="AW654" s="80"/>
      <c r="AX654" s="80"/>
      <c r="AY654" s="80"/>
      <c r="AZ654" s="80"/>
      <c r="BA654" s="80"/>
      <c r="BB654" s="80"/>
      <c r="BC654" s="80"/>
      <c r="BD654" s="80"/>
    </row>
    <row r="655" spans="1:56" s="20" customFormat="1" x14ac:dyDescent="0.25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  <c r="AO655" s="80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</row>
    <row r="656" spans="1:56" s="20" customFormat="1" x14ac:dyDescent="0.25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</row>
    <row r="657" spans="1:56" s="20" customFormat="1" x14ac:dyDescent="0.25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  <c r="AO657" s="80"/>
      <c r="AP657" s="80"/>
      <c r="AQ657" s="80"/>
      <c r="AR657" s="80"/>
      <c r="AS657" s="80"/>
      <c r="AT657" s="80"/>
      <c r="AU657" s="80"/>
      <c r="AV657" s="80"/>
      <c r="AW657" s="80"/>
      <c r="AX657" s="80"/>
      <c r="AY657" s="80"/>
      <c r="AZ657" s="80"/>
      <c r="BA657" s="80"/>
      <c r="BB657" s="80"/>
      <c r="BC657" s="80"/>
      <c r="BD657" s="80"/>
    </row>
    <row r="658" spans="1:56" s="20" customFormat="1" x14ac:dyDescent="0.25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0"/>
      <c r="AK658" s="80"/>
      <c r="AL658" s="80"/>
      <c r="AM658" s="80"/>
      <c r="AN658" s="80"/>
      <c r="AO658" s="80"/>
      <c r="AP658" s="80"/>
      <c r="AQ658" s="80"/>
      <c r="AR658" s="80"/>
      <c r="AS658" s="80"/>
      <c r="AT658" s="80"/>
      <c r="AU658" s="80"/>
      <c r="AV658" s="80"/>
      <c r="AW658" s="80"/>
      <c r="AX658" s="80"/>
      <c r="AY658" s="80"/>
      <c r="AZ658" s="80"/>
      <c r="BA658" s="80"/>
      <c r="BB658" s="80"/>
      <c r="BC658" s="80"/>
      <c r="BD658" s="80"/>
    </row>
    <row r="659" spans="1:56" s="20" customFormat="1" x14ac:dyDescent="0.25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  <c r="AL659" s="80"/>
      <c r="AM659" s="80"/>
      <c r="AN659" s="80"/>
      <c r="AO659" s="80"/>
      <c r="AP659" s="80"/>
      <c r="AQ659" s="80"/>
      <c r="AR659" s="80"/>
      <c r="AS659" s="80"/>
      <c r="AT659" s="80"/>
      <c r="AU659" s="80"/>
      <c r="AV659" s="80"/>
      <c r="AW659" s="80"/>
      <c r="AX659" s="80"/>
      <c r="AY659" s="80"/>
      <c r="AZ659" s="80"/>
      <c r="BA659" s="80"/>
      <c r="BB659" s="80"/>
      <c r="BC659" s="80"/>
      <c r="BD659" s="80"/>
    </row>
    <row r="660" spans="1:56" s="20" customFormat="1" x14ac:dyDescent="0.25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0"/>
      <c r="AK660" s="80"/>
      <c r="AL660" s="80"/>
      <c r="AM660" s="80"/>
      <c r="AN660" s="80"/>
      <c r="AO660" s="80"/>
      <c r="AP660" s="80"/>
      <c r="AQ660" s="80"/>
      <c r="AR660" s="80"/>
      <c r="AS660" s="80"/>
      <c r="AT660" s="80"/>
      <c r="AU660" s="80"/>
      <c r="AV660" s="80"/>
      <c r="AW660" s="80"/>
      <c r="AX660" s="80"/>
      <c r="AY660" s="80"/>
      <c r="AZ660" s="80"/>
      <c r="BA660" s="80"/>
      <c r="BB660" s="80"/>
      <c r="BC660" s="80"/>
      <c r="BD660" s="80"/>
    </row>
    <row r="661" spans="1:56" s="20" customFormat="1" x14ac:dyDescent="0.25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  <c r="AO661" s="80"/>
      <c r="AP661" s="80"/>
      <c r="AQ661" s="80"/>
      <c r="AR661" s="80"/>
      <c r="AS661" s="80"/>
      <c r="AT661" s="80"/>
      <c r="AU661" s="80"/>
      <c r="AV661" s="80"/>
      <c r="AW661" s="80"/>
      <c r="AX661" s="80"/>
      <c r="AY661" s="80"/>
      <c r="AZ661" s="80"/>
      <c r="BA661" s="80"/>
      <c r="BB661" s="80"/>
      <c r="BC661" s="80"/>
      <c r="BD661" s="80"/>
    </row>
    <row r="662" spans="1:56" s="20" customFormat="1" x14ac:dyDescent="0.25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0"/>
      <c r="AK662" s="80"/>
      <c r="AL662" s="80"/>
      <c r="AM662" s="80"/>
      <c r="AN662" s="80"/>
      <c r="AO662" s="80"/>
      <c r="AP662" s="80"/>
      <c r="AQ662" s="80"/>
      <c r="AR662" s="80"/>
      <c r="AS662" s="80"/>
      <c r="AT662" s="80"/>
      <c r="AU662" s="80"/>
      <c r="AV662" s="80"/>
      <c r="AW662" s="80"/>
      <c r="AX662" s="80"/>
      <c r="AY662" s="80"/>
      <c r="AZ662" s="80"/>
      <c r="BA662" s="80"/>
      <c r="BB662" s="80"/>
      <c r="BC662" s="80"/>
      <c r="BD662" s="80"/>
    </row>
    <row r="663" spans="1:56" s="20" customFormat="1" x14ac:dyDescent="0.25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  <c r="AO663" s="80"/>
      <c r="AP663" s="80"/>
      <c r="AQ663" s="80"/>
      <c r="AR663" s="80"/>
      <c r="AS663" s="80"/>
      <c r="AT663" s="80"/>
      <c r="AU663" s="80"/>
      <c r="AV663" s="80"/>
      <c r="AW663" s="80"/>
      <c r="AX663" s="80"/>
      <c r="AY663" s="80"/>
      <c r="AZ663" s="80"/>
      <c r="BA663" s="80"/>
      <c r="BB663" s="80"/>
      <c r="BC663" s="80"/>
      <c r="BD663" s="80"/>
    </row>
    <row r="664" spans="1:56" s="20" customFormat="1" x14ac:dyDescent="0.25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  <c r="AJ664" s="80"/>
      <c r="AK664" s="80"/>
      <c r="AL664" s="80"/>
      <c r="AM664" s="80"/>
      <c r="AN664" s="80"/>
      <c r="AO664" s="80"/>
      <c r="AP664" s="80"/>
      <c r="AQ664" s="80"/>
      <c r="AR664" s="80"/>
      <c r="AS664" s="80"/>
      <c r="AT664" s="80"/>
      <c r="AU664" s="80"/>
      <c r="AV664" s="80"/>
      <c r="AW664" s="80"/>
      <c r="AX664" s="80"/>
      <c r="AY664" s="80"/>
      <c r="AZ664" s="80"/>
      <c r="BA664" s="80"/>
      <c r="BB664" s="80"/>
      <c r="BC664" s="80"/>
      <c r="BD664" s="80"/>
    </row>
    <row r="665" spans="1:56" s="20" customFormat="1" x14ac:dyDescent="0.25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  <c r="AO665" s="80"/>
      <c r="AP665" s="80"/>
      <c r="AQ665" s="80"/>
      <c r="AR665" s="80"/>
      <c r="AS665" s="80"/>
      <c r="AT665" s="80"/>
      <c r="AU665" s="80"/>
      <c r="AV665" s="80"/>
      <c r="AW665" s="80"/>
      <c r="AX665" s="80"/>
      <c r="AY665" s="80"/>
      <c r="AZ665" s="80"/>
      <c r="BA665" s="80"/>
      <c r="BB665" s="80"/>
      <c r="BC665" s="80"/>
      <c r="BD665" s="80"/>
    </row>
    <row r="666" spans="1:56" s="20" customFormat="1" x14ac:dyDescent="0.25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  <c r="AJ666" s="80"/>
      <c r="AK666" s="80"/>
      <c r="AL666" s="80"/>
      <c r="AM666" s="80"/>
      <c r="AN666" s="80"/>
      <c r="AO666" s="80"/>
      <c r="AP666" s="80"/>
      <c r="AQ666" s="80"/>
      <c r="AR666" s="80"/>
      <c r="AS666" s="80"/>
      <c r="AT666" s="80"/>
      <c r="AU666" s="80"/>
      <c r="AV666" s="80"/>
      <c r="AW666" s="80"/>
      <c r="AX666" s="80"/>
      <c r="AY666" s="80"/>
      <c r="AZ666" s="80"/>
      <c r="BA666" s="80"/>
      <c r="BB666" s="80"/>
      <c r="BC666" s="80"/>
      <c r="BD666" s="80"/>
    </row>
    <row r="667" spans="1:56" s="20" customFormat="1" x14ac:dyDescent="0.25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  <c r="AO667" s="80"/>
      <c r="AP667" s="80"/>
      <c r="AQ667" s="80"/>
      <c r="AR667" s="80"/>
      <c r="AS667" s="80"/>
      <c r="AT667" s="80"/>
      <c r="AU667" s="80"/>
      <c r="AV667" s="80"/>
      <c r="AW667" s="80"/>
      <c r="AX667" s="80"/>
      <c r="AY667" s="80"/>
      <c r="AZ667" s="80"/>
      <c r="BA667" s="80"/>
      <c r="BB667" s="80"/>
      <c r="BC667" s="80"/>
      <c r="BD667" s="80"/>
    </row>
    <row r="668" spans="1:56" s="20" customFormat="1" x14ac:dyDescent="0.25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0"/>
      <c r="AK668" s="80"/>
      <c r="AL668" s="80"/>
      <c r="AM668" s="80"/>
      <c r="AN668" s="80"/>
      <c r="AO668" s="80"/>
      <c r="AP668" s="80"/>
      <c r="AQ668" s="80"/>
      <c r="AR668" s="80"/>
      <c r="AS668" s="80"/>
      <c r="AT668" s="80"/>
      <c r="AU668" s="80"/>
      <c r="AV668" s="80"/>
      <c r="AW668" s="80"/>
      <c r="AX668" s="80"/>
      <c r="AY668" s="80"/>
      <c r="AZ668" s="80"/>
      <c r="BA668" s="80"/>
      <c r="BB668" s="80"/>
      <c r="BC668" s="80"/>
      <c r="BD668" s="80"/>
    </row>
    <row r="669" spans="1:56" s="20" customFormat="1" x14ac:dyDescent="0.25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</row>
    <row r="670" spans="1:56" s="20" customFormat="1" x14ac:dyDescent="0.25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0"/>
      <c r="AK670" s="80"/>
      <c r="AL670" s="80"/>
      <c r="AM670" s="80"/>
      <c r="AN670" s="80"/>
      <c r="AO670" s="80"/>
      <c r="AP670" s="80"/>
      <c r="AQ670" s="80"/>
      <c r="AR670" s="80"/>
      <c r="AS670" s="80"/>
      <c r="AT670" s="80"/>
      <c r="AU670" s="80"/>
      <c r="AV670" s="80"/>
      <c r="AW670" s="80"/>
      <c r="AX670" s="80"/>
      <c r="AY670" s="80"/>
      <c r="AZ670" s="80"/>
      <c r="BA670" s="80"/>
      <c r="BB670" s="80"/>
      <c r="BC670" s="80"/>
      <c r="BD670" s="80"/>
    </row>
    <row r="671" spans="1:56" s="20" customFormat="1" x14ac:dyDescent="0.25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  <c r="AO671" s="80"/>
      <c r="AP671" s="80"/>
      <c r="AQ671" s="80"/>
      <c r="AR671" s="80"/>
      <c r="AS671" s="80"/>
      <c r="AT671" s="80"/>
      <c r="AU671" s="80"/>
      <c r="AV671" s="80"/>
      <c r="AW671" s="80"/>
      <c r="AX671" s="80"/>
      <c r="AY671" s="80"/>
      <c r="AZ671" s="80"/>
      <c r="BA671" s="80"/>
      <c r="BB671" s="80"/>
      <c r="BC671" s="80"/>
      <c r="BD671" s="80"/>
    </row>
    <row r="672" spans="1:56" s="20" customFormat="1" x14ac:dyDescent="0.25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0"/>
      <c r="AK672" s="80"/>
      <c r="AL672" s="80"/>
      <c r="AM672" s="80"/>
      <c r="AN672" s="80"/>
      <c r="AO672" s="80"/>
      <c r="AP672" s="80"/>
      <c r="AQ672" s="80"/>
      <c r="AR672" s="80"/>
      <c r="AS672" s="80"/>
      <c r="AT672" s="80"/>
      <c r="AU672" s="80"/>
      <c r="AV672" s="80"/>
      <c r="AW672" s="80"/>
      <c r="AX672" s="80"/>
      <c r="AY672" s="80"/>
      <c r="AZ672" s="80"/>
      <c r="BA672" s="80"/>
      <c r="BB672" s="80"/>
      <c r="BC672" s="80"/>
      <c r="BD672" s="80"/>
    </row>
    <row r="673" spans="1:56" s="20" customFormat="1" x14ac:dyDescent="0.25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  <c r="AQ673" s="80"/>
      <c r="AR673" s="80"/>
      <c r="AS673" s="80"/>
      <c r="AT673" s="80"/>
      <c r="AU673" s="80"/>
      <c r="AV673" s="80"/>
      <c r="AW673" s="80"/>
      <c r="AX673" s="80"/>
      <c r="AY673" s="80"/>
      <c r="AZ673" s="80"/>
      <c r="BA673" s="80"/>
      <c r="BB673" s="80"/>
      <c r="BC673" s="80"/>
      <c r="BD673" s="80"/>
    </row>
    <row r="674" spans="1:56" s="20" customFormat="1" x14ac:dyDescent="0.25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  <c r="AL674" s="80"/>
      <c r="AM674" s="80"/>
      <c r="AN674" s="80"/>
      <c r="AO674" s="80"/>
      <c r="AP674" s="80"/>
      <c r="AQ674" s="80"/>
      <c r="AR674" s="80"/>
      <c r="AS674" s="80"/>
      <c r="AT674" s="80"/>
      <c r="AU674" s="80"/>
      <c r="AV674" s="80"/>
      <c r="AW674" s="80"/>
      <c r="AX674" s="80"/>
      <c r="AY674" s="80"/>
      <c r="AZ674" s="80"/>
      <c r="BA674" s="80"/>
      <c r="BB674" s="80"/>
      <c r="BC674" s="80"/>
      <c r="BD674" s="80"/>
    </row>
    <row r="675" spans="1:56" s="20" customFormat="1" x14ac:dyDescent="0.25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  <c r="AO675" s="80"/>
      <c r="AP675" s="80"/>
      <c r="AQ675" s="80"/>
      <c r="AR675" s="80"/>
      <c r="AS675" s="80"/>
      <c r="AT675" s="80"/>
      <c r="AU675" s="80"/>
      <c r="AV675" s="80"/>
      <c r="AW675" s="80"/>
      <c r="AX675" s="80"/>
      <c r="AY675" s="80"/>
      <c r="AZ675" s="80"/>
      <c r="BA675" s="80"/>
      <c r="BB675" s="80"/>
      <c r="BC675" s="80"/>
      <c r="BD675" s="80"/>
    </row>
    <row r="676" spans="1:56" s="20" customFormat="1" x14ac:dyDescent="0.25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0"/>
      <c r="AK676" s="80"/>
      <c r="AL676" s="80"/>
      <c r="AM676" s="80"/>
      <c r="AN676" s="80"/>
      <c r="AO676" s="80"/>
      <c r="AP676" s="80"/>
      <c r="AQ676" s="80"/>
      <c r="AR676" s="80"/>
      <c r="AS676" s="80"/>
      <c r="AT676" s="80"/>
      <c r="AU676" s="80"/>
      <c r="AV676" s="80"/>
      <c r="AW676" s="80"/>
      <c r="AX676" s="80"/>
      <c r="AY676" s="80"/>
      <c r="AZ676" s="80"/>
      <c r="BA676" s="80"/>
      <c r="BB676" s="80"/>
      <c r="BC676" s="80"/>
      <c r="BD676" s="80"/>
    </row>
    <row r="677" spans="1:56" s="20" customFormat="1" x14ac:dyDescent="0.25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  <c r="AL677" s="80"/>
      <c r="AM677" s="80"/>
      <c r="AN677" s="80"/>
      <c r="AO677" s="80"/>
      <c r="AP677" s="80"/>
      <c r="AQ677" s="80"/>
      <c r="AR677" s="80"/>
      <c r="AS677" s="80"/>
      <c r="AT677" s="80"/>
      <c r="AU677" s="80"/>
      <c r="AV677" s="80"/>
      <c r="AW677" s="80"/>
      <c r="AX677" s="80"/>
      <c r="AY677" s="80"/>
      <c r="AZ677" s="80"/>
      <c r="BA677" s="80"/>
      <c r="BB677" s="80"/>
      <c r="BC677" s="80"/>
      <c r="BD677" s="80"/>
    </row>
    <row r="678" spans="1:56" s="20" customFormat="1" x14ac:dyDescent="0.25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  <c r="AJ678" s="80"/>
      <c r="AK678" s="80"/>
      <c r="AL678" s="80"/>
      <c r="AM678" s="80"/>
      <c r="AN678" s="80"/>
      <c r="AO678" s="80"/>
      <c r="AP678" s="80"/>
      <c r="AQ678" s="80"/>
      <c r="AR678" s="80"/>
      <c r="AS678" s="80"/>
      <c r="AT678" s="80"/>
      <c r="AU678" s="80"/>
      <c r="AV678" s="80"/>
      <c r="AW678" s="80"/>
      <c r="AX678" s="80"/>
      <c r="AY678" s="80"/>
      <c r="AZ678" s="80"/>
      <c r="BA678" s="80"/>
      <c r="BB678" s="80"/>
      <c r="BC678" s="80"/>
      <c r="BD678" s="80"/>
    </row>
    <row r="679" spans="1:56" s="20" customFormat="1" x14ac:dyDescent="0.25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  <c r="AL679" s="80"/>
      <c r="AM679" s="80"/>
      <c r="AN679" s="80"/>
      <c r="AO679" s="80"/>
      <c r="AP679" s="80"/>
      <c r="AQ679" s="80"/>
      <c r="AR679" s="80"/>
      <c r="AS679" s="80"/>
      <c r="AT679" s="80"/>
      <c r="AU679" s="80"/>
      <c r="AV679" s="80"/>
      <c r="AW679" s="80"/>
      <c r="AX679" s="80"/>
      <c r="AY679" s="80"/>
      <c r="AZ679" s="80"/>
      <c r="BA679" s="80"/>
      <c r="BB679" s="80"/>
      <c r="BC679" s="80"/>
      <c r="BD679" s="80"/>
    </row>
    <row r="680" spans="1:56" s="20" customFormat="1" x14ac:dyDescent="0.25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0"/>
      <c r="AK680" s="80"/>
      <c r="AL680" s="80"/>
      <c r="AM680" s="80"/>
      <c r="AN680" s="80"/>
      <c r="AO680" s="80"/>
      <c r="AP680" s="80"/>
      <c r="AQ680" s="80"/>
      <c r="AR680" s="80"/>
      <c r="AS680" s="80"/>
      <c r="AT680" s="80"/>
      <c r="AU680" s="80"/>
      <c r="AV680" s="80"/>
      <c r="AW680" s="80"/>
      <c r="AX680" s="80"/>
      <c r="AY680" s="80"/>
      <c r="AZ680" s="80"/>
      <c r="BA680" s="80"/>
      <c r="BB680" s="80"/>
      <c r="BC680" s="80"/>
      <c r="BD680" s="80"/>
    </row>
    <row r="681" spans="1:56" s="20" customFormat="1" x14ac:dyDescent="0.25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  <c r="AO681" s="80"/>
      <c r="AP681" s="80"/>
      <c r="AQ681" s="80"/>
      <c r="AR681" s="80"/>
      <c r="AS681" s="80"/>
      <c r="AT681" s="80"/>
      <c r="AU681" s="80"/>
      <c r="AV681" s="80"/>
      <c r="AW681" s="80"/>
      <c r="AX681" s="80"/>
      <c r="AY681" s="80"/>
      <c r="AZ681" s="80"/>
      <c r="BA681" s="80"/>
      <c r="BB681" s="80"/>
      <c r="BC681" s="80"/>
      <c r="BD681" s="80"/>
    </row>
    <row r="682" spans="1:56" s="20" customFormat="1" x14ac:dyDescent="0.25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  <c r="AQ682" s="80"/>
      <c r="AR682" s="80"/>
      <c r="AS682" s="80"/>
      <c r="AT682" s="80"/>
      <c r="AU682" s="80"/>
      <c r="AV682" s="80"/>
      <c r="AW682" s="80"/>
      <c r="AX682" s="80"/>
      <c r="AY682" s="80"/>
      <c r="AZ682" s="80"/>
      <c r="BA682" s="80"/>
      <c r="BB682" s="80"/>
      <c r="BC682" s="80"/>
      <c r="BD682" s="80"/>
    </row>
    <row r="683" spans="1:56" s="20" customFormat="1" x14ac:dyDescent="0.25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  <c r="AO683" s="80"/>
      <c r="AP683" s="80"/>
      <c r="AQ683" s="80"/>
      <c r="AR683" s="80"/>
      <c r="AS683" s="80"/>
      <c r="AT683" s="80"/>
      <c r="AU683" s="80"/>
      <c r="AV683" s="80"/>
      <c r="AW683" s="80"/>
      <c r="AX683" s="80"/>
      <c r="AY683" s="80"/>
      <c r="AZ683" s="80"/>
      <c r="BA683" s="80"/>
      <c r="BB683" s="80"/>
      <c r="BC683" s="80"/>
      <c r="BD683" s="80"/>
    </row>
    <row r="684" spans="1:56" s="20" customFormat="1" x14ac:dyDescent="0.25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0"/>
      <c r="AK684" s="80"/>
      <c r="AL684" s="80"/>
      <c r="AM684" s="80"/>
      <c r="AN684" s="80"/>
      <c r="AO684" s="80"/>
      <c r="AP684" s="80"/>
      <c r="AQ684" s="80"/>
      <c r="AR684" s="80"/>
      <c r="AS684" s="80"/>
      <c r="AT684" s="80"/>
      <c r="AU684" s="80"/>
      <c r="AV684" s="80"/>
      <c r="AW684" s="80"/>
      <c r="AX684" s="80"/>
      <c r="AY684" s="80"/>
      <c r="AZ684" s="80"/>
      <c r="BA684" s="80"/>
      <c r="BB684" s="80"/>
      <c r="BC684" s="80"/>
      <c r="BD684" s="80"/>
    </row>
    <row r="685" spans="1:56" s="20" customFormat="1" x14ac:dyDescent="0.25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  <c r="AO685" s="80"/>
      <c r="AP685" s="80"/>
      <c r="AQ685" s="80"/>
      <c r="AR685" s="80"/>
      <c r="AS685" s="80"/>
      <c r="AT685" s="80"/>
      <c r="AU685" s="80"/>
      <c r="AV685" s="80"/>
      <c r="AW685" s="80"/>
      <c r="AX685" s="80"/>
      <c r="AY685" s="80"/>
      <c r="AZ685" s="80"/>
      <c r="BA685" s="80"/>
      <c r="BB685" s="80"/>
      <c r="BC685" s="80"/>
      <c r="BD685" s="80"/>
    </row>
    <row r="686" spans="1:56" s="20" customFormat="1" x14ac:dyDescent="0.25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  <c r="AJ686" s="80"/>
      <c r="AK686" s="80"/>
      <c r="AL686" s="80"/>
      <c r="AM686" s="80"/>
      <c r="AN686" s="80"/>
      <c r="AO686" s="80"/>
      <c r="AP686" s="80"/>
      <c r="AQ686" s="80"/>
      <c r="AR686" s="80"/>
      <c r="AS686" s="80"/>
      <c r="AT686" s="80"/>
      <c r="AU686" s="80"/>
      <c r="AV686" s="80"/>
      <c r="AW686" s="80"/>
      <c r="AX686" s="80"/>
      <c r="AY686" s="80"/>
      <c r="AZ686" s="80"/>
      <c r="BA686" s="80"/>
      <c r="BB686" s="80"/>
      <c r="BC686" s="80"/>
      <c r="BD686" s="80"/>
    </row>
    <row r="687" spans="1:56" s="20" customFormat="1" x14ac:dyDescent="0.25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  <c r="AO687" s="80"/>
      <c r="AP687" s="80"/>
      <c r="AQ687" s="80"/>
      <c r="AR687" s="80"/>
      <c r="AS687" s="80"/>
      <c r="AT687" s="80"/>
      <c r="AU687" s="80"/>
      <c r="AV687" s="80"/>
      <c r="AW687" s="80"/>
      <c r="AX687" s="80"/>
      <c r="AY687" s="80"/>
      <c r="AZ687" s="80"/>
      <c r="BA687" s="80"/>
      <c r="BB687" s="80"/>
      <c r="BC687" s="80"/>
      <c r="BD687" s="80"/>
    </row>
    <row r="688" spans="1:56" s="20" customFormat="1" x14ac:dyDescent="0.25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0"/>
      <c r="AK688" s="80"/>
      <c r="AL688" s="80"/>
      <c r="AM688" s="80"/>
      <c r="AN688" s="80"/>
      <c r="AO688" s="80"/>
      <c r="AP688" s="80"/>
      <c r="AQ688" s="80"/>
      <c r="AR688" s="80"/>
      <c r="AS688" s="80"/>
      <c r="AT688" s="80"/>
      <c r="AU688" s="80"/>
      <c r="AV688" s="80"/>
      <c r="AW688" s="80"/>
      <c r="AX688" s="80"/>
      <c r="AY688" s="80"/>
      <c r="AZ688" s="80"/>
      <c r="BA688" s="80"/>
      <c r="BB688" s="80"/>
      <c r="BC688" s="80"/>
      <c r="BD688" s="80"/>
    </row>
    <row r="689" spans="1:56" s="20" customFormat="1" x14ac:dyDescent="0.25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  <c r="AL689" s="80"/>
      <c r="AM689" s="80"/>
      <c r="AN689" s="80"/>
      <c r="AO689" s="80"/>
      <c r="AP689" s="80"/>
      <c r="AQ689" s="80"/>
      <c r="AR689" s="80"/>
      <c r="AS689" s="80"/>
      <c r="AT689" s="80"/>
      <c r="AU689" s="80"/>
      <c r="AV689" s="80"/>
      <c r="AW689" s="80"/>
      <c r="AX689" s="80"/>
      <c r="AY689" s="80"/>
      <c r="AZ689" s="80"/>
      <c r="BA689" s="80"/>
      <c r="BB689" s="80"/>
      <c r="BC689" s="80"/>
      <c r="BD689" s="80"/>
    </row>
    <row r="690" spans="1:56" s="20" customFormat="1" x14ac:dyDescent="0.25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  <c r="AL690" s="80"/>
      <c r="AM690" s="80"/>
      <c r="AN690" s="80"/>
      <c r="AO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</row>
    <row r="691" spans="1:56" s="20" customFormat="1" x14ac:dyDescent="0.25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  <c r="AP691" s="80"/>
      <c r="AQ691" s="80"/>
      <c r="AR691" s="80"/>
      <c r="AS691" s="80"/>
      <c r="AT691" s="80"/>
      <c r="AU691" s="80"/>
      <c r="AV691" s="80"/>
      <c r="AW691" s="80"/>
      <c r="AX691" s="80"/>
      <c r="AY691" s="80"/>
      <c r="AZ691" s="80"/>
      <c r="BA691" s="80"/>
      <c r="BB691" s="80"/>
      <c r="BC691" s="80"/>
      <c r="BD691" s="80"/>
    </row>
    <row r="692" spans="1:56" s="20" customFormat="1" x14ac:dyDescent="0.25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0"/>
      <c r="AK692" s="80"/>
      <c r="AL692" s="80"/>
      <c r="AM692" s="80"/>
      <c r="AN692" s="80"/>
      <c r="AO692" s="80"/>
      <c r="AP692" s="80"/>
      <c r="AQ692" s="80"/>
      <c r="AR692" s="80"/>
      <c r="AS692" s="80"/>
      <c r="AT692" s="80"/>
      <c r="AU692" s="80"/>
      <c r="AV692" s="80"/>
      <c r="AW692" s="80"/>
      <c r="AX692" s="80"/>
      <c r="AY692" s="80"/>
      <c r="AZ692" s="80"/>
      <c r="BA692" s="80"/>
      <c r="BB692" s="80"/>
      <c r="BC692" s="80"/>
      <c r="BD692" s="80"/>
    </row>
    <row r="693" spans="1:56" s="20" customFormat="1" x14ac:dyDescent="0.25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  <c r="AQ693" s="80"/>
      <c r="AR693" s="80"/>
      <c r="AS693" s="80"/>
      <c r="AT693" s="80"/>
      <c r="AU693" s="80"/>
      <c r="AV693" s="80"/>
      <c r="AW693" s="80"/>
      <c r="AX693" s="80"/>
      <c r="AY693" s="80"/>
      <c r="AZ693" s="80"/>
      <c r="BA693" s="80"/>
      <c r="BB693" s="80"/>
      <c r="BC693" s="80"/>
      <c r="BD693" s="80"/>
    </row>
    <row r="694" spans="1:56" s="20" customFormat="1" x14ac:dyDescent="0.25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  <c r="AL694" s="80"/>
      <c r="AM694" s="80"/>
      <c r="AN694" s="80"/>
      <c r="AO694" s="80"/>
      <c r="AP694" s="80"/>
      <c r="AQ694" s="80"/>
      <c r="AR694" s="80"/>
      <c r="AS694" s="80"/>
      <c r="AT694" s="80"/>
      <c r="AU694" s="80"/>
      <c r="AV694" s="80"/>
      <c r="AW694" s="80"/>
      <c r="AX694" s="80"/>
      <c r="AY694" s="80"/>
      <c r="AZ694" s="80"/>
      <c r="BA694" s="80"/>
      <c r="BB694" s="80"/>
      <c r="BC694" s="80"/>
      <c r="BD694" s="80"/>
    </row>
    <row r="695" spans="1:56" s="20" customFormat="1" x14ac:dyDescent="0.25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  <c r="AL695" s="80"/>
      <c r="AM695" s="80"/>
      <c r="AN695" s="80"/>
      <c r="AO695" s="80"/>
      <c r="AP695" s="80"/>
      <c r="AQ695" s="80"/>
      <c r="AR695" s="80"/>
      <c r="AS695" s="80"/>
      <c r="AT695" s="80"/>
      <c r="AU695" s="80"/>
      <c r="AV695" s="80"/>
      <c r="AW695" s="80"/>
      <c r="AX695" s="80"/>
      <c r="AY695" s="80"/>
      <c r="AZ695" s="80"/>
      <c r="BA695" s="80"/>
      <c r="BB695" s="80"/>
      <c r="BC695" s="80"/>
      <c r="BD695" s="80"/>
    </row>
    <row r="696" spans="1:56" s="20" customFormat="1" x14ac:dyDescent="0.25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0"/>
      <c r="AK696" s="80"/>
      <c r="AL696" s="80"/>
      <c r="AM696" s="80"/>
      <c r="AN696" s="80"/>
      <c r="AO696" s="80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</row>
    <row r="697" spans="1:56" s="20" customFormat="1" x14ac:dyDescent="0.25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  <c r="AL697" s="80"/>
      <c r="AM697" s="80"/>
      <c r="AN697" s="80"/>
      <c r="AO697" s="80"/>
      <c r="AP697" s="80"/>
      <c r="AQ697" s="80"/>
      <c r="AR697" s="80"/>
      <c r="AS697" s="80"/>
      <c r="AT697" s="80"/>
      <c r="AU697" s="80"/>
      <c r="AV697" s="80"/>
      <c r="AW697" s="80"/>
      <c r="AX697" s="80"/>
      <c r="AY697" s="80"/>
      <c r="AZ697" s="80"/>
      <c r="BA697" s="80"/>
      <c r="BB697" s="80"/>
      <c r="BC697" s="80"/>
      <c r="BD697" s="80"/>
    </row>
    <row r="698" spans="1:56" s="20" customFormat="1" x14ac:dyDescent="0.25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  <c r="AL698" s="80"/>
      <c r="AM698" s="80"/>
      <c r="AN698" s="80"/>
      <c r="AO698" s="80"/>
      <c r="AP698" s="80"/>
      <c r="AQ698" s="80"/>
      <c r="AR698" s="80"/>
      <c r="AS698" s="80"/>
      <c r="AT698" s="80"/>
      <c r="AU698" s="80"/>
      <c r="AV698" s="80"/>
      <c r="AW698" s="80"/>
      <c r="AX698" s="80"/>
      <c r="AY698" s="80"/>
      <c r="AZ698" s="80"/>
      <c r="BA698" s="80"/>
      <c r="BB698" s="80"/>
      <c r="BC698" s="80"/>
      <c r="BD698" s="80"/>
    </row>
    <row r="699" spans="1:56" s="20" customFormat="1" x14ac:dyDescent="0.25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  <c r="AP699" s="80"/>
      <c r="AQ699" s="80"/>
      <c r="AR699" s="80"/>
      <c r="AS699" s="80"/>
      <c r="AT699" s="80"/>
      <c r="AU699" s="80"/>
      <c r="AV699" s="80"/>
      <c r="AW699" s="80"/>
      <c r="AX699" s="80"/>
      <c r="AY699" s="80"/>
      <c r="AZ699" s="80"/>
      <c r="BA699" s="80"/>
      <c r="BB699" s="80"/>
      <c r="BC699" s="80"/>
      <c r="BD699" s="80"/>
    </row>
    <row r="700" spans="1:56" s="20" customFormat="1" x14ac:dyDescent="0.25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  <c r="AL700" s="80"/>
      <c r="AM700" s="80"/>
      <c r="AN700" s="80"/>
      <c r="AO700" s="80"/>
      <c r="AP700" s="80"/>
      <c r="AQ700" s="80"/>
      <c r="AR700" s="80"/>
      <c r="AS700" s="80"/>
      <c r="AT700" s="80"/>
      <c r="AU700" s="80"/>
      <c r="AV700" s="80"/>
      <c r="AW700" s="80"/>
      <c r="AX700" s="80"/>
      <c r="AY700" s="80"/>
      <c r="AZ700" s="80"/>
      <c r="BA700" s="80"/>
      <c r="BB700" s="80"/>
      <c r="BC700" s="80"/>
      <c r="BD700" s="80"/>
    </row>
    <row r="701" spans="1:56" s="20" customFormat="1" x14ac:dyDescent="0.25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0"/>
      <c r="AK701" s="80"/>
      <c r="AL701" s="80"/>
      <c r="AM701" s="80"/>
      <c r="AN701" s="80"/>
      <c r="AO701" s="80"/>
      <c r="AP701" s="80"/>
      <c r="AQ701" s="80"/>
      <c r="AR701" s="80"/>
      <c r="AS701" s="80"/>
      <c r="AT701" s="80"/>
      <c r="AU701" s="80"/>
      <c r="AV701" s="80"/>
      <c r="AW701" s="80"/>
      <c r="AX701" s="80"/>
      <c r="AY701" s="80"/>
      <c r="AZ701" s="80"/>
      <c r="BA701" s="80"/>
      <c r="BB701" s="80"/>
      <c r="BC701" s="80"/>
      <c r="BD701" s="80"/>
    </row>
    <row r="702" spans="1:56" s="20" customFormat="1" x14ac:dyDescent="0.25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  <c r="AL702" s="80"/>
      <c r="AM702" s="80"/>
      <c r="AN702" s="80"/>
      <c r="AO702" s="80"/>
      <c r="AP702" s="80"/>
      <c r="AQ702" s="80"/>
      <c r="AR702" s="80"/>
      <c r="AS702" s="80"/>
      <c r="AT702" s="80"/>
      <c r="AU702" s="80"/>
      <c r="AV702" s="80"/>
      <c r="AW702" s="80"/>
      <c r="AX702" s="80"/>
      <c r="AY702" s="80"/>
      <c r="AZ702" s="80"/>
      <c r="BA702" s="80"/>
      <c r="BB702" s="80"/>
      <c r="BC702" s="80"/>
      <c r="BD702" s="80"/>
    </row>
    <row r="703" spans="1:56" s="20" customFormat="1" x14ac:dyDescent="0.25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0"/>
      <c r="AK703" s="80"/>
      <c r="AL703" s="80"/>
      <c r="AM703" s="80"/>
      <c r="AN703" s="80"/>
      <c r="AO703" s="80"/>
      <c r="AP703" s="80"/>
      <c r="AQ703" s="80"/>
      <c r="AR703" s="80"/>
      <c r="AS703" s="80"/>
      <c r="AT703" s="80"/>
      <c r="AU703" s="80"/>
      <c r="AV703" s="80"/>
      <c r="AW703" s="80"/>
      <c r="AX703" s="80"/>
      <c r="AY703" s="80"/>
      <c r="AZ703" s="80"/>
      <c r="BA703" s="80"/>
      <c r="BB703" s="80"/>
      <c r="BC703" s="80"/>
      <c r="BD703" s="80"/>
    </row>
    <row r="704" spans="1:56" s="20" customFormat="1" x14ac:dyDescent="0.25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0"/>
      <c r="AK704" s="80"/>
      <c r="AL704" s="80"/>
      <c r="AM704" s="80"/>
      <c r="AN704" s="80"/>
      <c r="AO704" s="80"/>
      <c r="AP704" s="80"/>
      <c r="AQ704" s="80"/>
      <c r="AR704" s="80"/>
      <c r="AS704" s="80"/>
      <c r="AT704" s="80"/>
      <c r="AU704" s="80"/>
      <c r="AV704" s="80"/>
      <c r="AW704" s="80"/>
      <c r="AX704" s="80"/>
      <c r="AY704" s="80"/>
      <c r="AZ704" s="80"/>
      <c r="BA704" s="80"/>
      <c r="BB704" s="80"/>
      <c r="BC704" s="80"/>
      <c r="BD704" s="80"/>
    </row>
    <row r="705" spans="1:56" s="20" customFormat="1" x14ac:dyDescent="0.25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  <c r="AL705" s="80"/>
      <c r="AM705" s="80"/>
      <c r="AN705" s="80"/>
      <c r="AO705" s="80"/>
      <c r="AP705" s="80"/>
      <c r="AQ705" s="80"/>
      <c r="AR705" s="80"/>
      <c r="AS705" s="80"/>
      <c r="AT705" s="80"/>
      <c r="AU705" s="80"/>
      <c r="AV705" s="80"/>
      <c r="AW705" s="80"/>
      <c r="AX705" s="80"/>
      <c r="AY705" s="80"/>
      <c r="AZ705" s="80"/>
      <c r="BA705" s="80"/>
      <c r="BB705" s="80"/>
      <c r="BC705" s="80"/>
      <c r="BD705" s="80"/>
    </row>
    <row r="706" spans="1:56" s="20" customFormat="1" x14ac:dyDescent="0.25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0"/>
      <c r="AK706" s="80"/>
      <c r="AL706" s="80"/>
      <c r="AM706" s="80"/>
      <c r="AN706" s="80"/>
      <c r="AO706" s="80"/>
      <c r="AP706" s="80"/>
      <c r="AQ706" s="80"/>
      <c r="AR706" s="80"/>
      <c r="AS706" s="80"/>
      <c r="AT706" s="80"/>
      <c r="AU706" s="80"/>
      <c r="AV706" s="80"/>
      <c r="AW706" s="80"/>
      <c r="AX706" s="80"/>
      <c r="AY706" s="80"/>
      <c r="AZ706" s="80"/>
      <c r="BA706" s="80"/>
      <c r="BB706" s="80"/>
      <c r="BC706" s="80"/>
      <c r="BD706" s="80"/>
    </row>
    <row r="707" spans="1:56" s="20" customFormat="1" x14ac:dyDescent="0.25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0"/>
      <c r="AK707" s="80"/>
      <c r="AL707" s="80"/>
      <c r="AM707" s="80"/>
      <c r="AN707" s="80"/>
      <c r="AO707" s="80"/>
      <c r="AP707" s="80"/>
      <c r="AQ707" s="80"/>
      <c r="AR707" s="80"/>
      <c r="AS707" s="80"/>
      <c r="AT707" s="80"/>
      <c r="AU707" s="80"/>
      <c r="AV707" s="80"/>
      <c r="AW707" s="80"/>
      <c r="AX707" s="80"/>
      <c r="AY707" s="80"/>
      <c r="AZ707" s="80"/>
      <c r="BA707" s="80"/>
      <c r="BB707" s="80"/>
      <c r="BC707" s="80"/>
      <c r="BD707" s="80"/>
    </row>
    <row r="708" spans="1:56" s="20" customFormat="1" x14ac:dyDescent="0.25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  <c r="AJ708" s="80"/>
      <c r="AK708" s="80"/>
      <c r="AL708" s="80"/>
      <c r="AM708" s="80"/>
      <c r="AN708" s="80"/>
      <c r="AO708" s="80"/>
      <c r="AP708" s="80"/>
      <c r="AQ708" s="80"/>
      <c r="AR708" s="80"/>
      <c r="AS708" s="80"/>
      <c r="AT708" s="80"/>
      <c r="AU708" s="80"/>
      <c r="AV708" s="80"/>
      <c r="AW708" s="80"/>
      <c r="AX708" s="80"/>
      <c r="AY708" s="80"/>
      <c r="AZ708" s="80"/>
      <c r="BA708" s="80"/>
      <c r="BB708" s="80"/>
      <c r="BC708" s="80"/>
      <c r="BD708" s="80"/>
    </row>
    <row r="709" spans="1:56" s="20" customFormat="1" x14ac:dyDescent="0.25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  <c r="AQ709" s="80"/>
      <c r="AR709" s="80"/>
      <c r="AS709" s="80"/>
      <c r="AT709" s="80"/>
      <c r="AU709" s="80"/>
      <c r="AV709" s="80"/>
      <c r="AW709" s="80"/>
      <c r="AX709" s="80"/>
      <c r="AY709" s="80"/>
      <c r="AZ709" s="80"/>
      <c r="BA709" s="80"/>
      <c r="BB709" s="80"/>
      <c r="BC709" s="80"/>
      <c r="BD709" s="80"/>
    </row>
    <row r="710" spans="1:56" s="20" customFormat="1" x14ac:dyDescent="0.25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0"/>
      <c r="AK710" s="80"/>
      <c r="AL710" s="80"/>
      <c r="AM710" s="80"/>
      <c r="AN710" s="80"/>
      <c r="AO710" s="80"/>
      <c r="AP710" s="80"/>
      <c r="AQ710" s="80"/>
      <c r="AR710" s="80"/>
      <c r="AS710" s="80"/>
      <c r="AT710" s="80"/>
      <c r="AU710" s="80"/>
      <c r="AV710" s="80"/>
      <c r="AW710" s="80"/>
      <c r="AX710" s="80"/>
      <c r="AY710" s="80"/>
      <c r="AZ710" s="80"/>
      <c r="BA710" s="80"/>
      <c r="BB710" s="80"/>
      <c r="BC710" s="80"/>
      <c r="BD710" s="80"/>
    </row>
    <row r="711" spans="1:56" s="20" customFormat="1" x14ac:dyDescent="0.25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  <c r="AL711" s="80"/>
      <c r="AM711" s="80"/>
      <c r="AN711" s="80"/>
      <c r="AO711" s="80"/>
      <c r="AP711" s="80"/>
      <c r="AQ711" s="80"/>
      <c r="AR711" s="80"/>
      <c r="AS711" s="80"/>
      <c r="AT711" s="80"/>
      <c r="AU711" s="80"/>
      <c r="AV711" s="80"/>
      <c r="AW711" s="80"/>
      <c r="AX711" s="80"/>
      <c r="AY711" s="80"/>
      <c r="AZ711" s="80"/>
      <c r="BA711" s="80"/>
      <c r="BB711" s="80"/>
      <c r="BC711" s="80"/>
      <c r="BD711" s="80"/>
    </row>
    <row r="712" spans="1:56" s="20" customFormat="1" x14ac:dyDescent="0.25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80"/>
      <c r="AK712" s="80"/>
      <c r="AL712" s="80"/>
      <c r="AM712" s="80"/>
      <c r="AN712" s="80"/>
      <c r="AO712" s="80"/>
      <c r="AP712" s="80"/>
      <c r="AQ712" s="80"/>
      <c r="AR712" s="80"/>
      <c r="AS712" s="80"/>
      <c r="AT712" s="80"/>
      <c r="AU712" s="80"/>
      <c r="AV712" s="80"/>
      <c r="AW712" s="80"/>
      <c r="AX712" s="80"/>
      <c r="AY712" s="80"/>
      <c r="AZ712" s="80"/>
      <c r="BA712" s="80"/>
      <c r="BB712" s="80"/>
      <c r="BC712" s="80"/>
      <c r="BD712" s="80"/>
    </row>
    <row r="713" spans="1:56" s="20" customFormat="1" x14ac:dyDescent="0.25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  <c r="AL713" s="80"/>
      <c r="AM713" s="80"/>
      <c r="AN713" s="80"/>
      <c r="AO713" s="80"/>
      <c r="AP713" s="80"/>
      <c r="AQ713" s="80"/>
      <c r="AR713" s="80"/>
      <c r="AS713" s="80"/>
      <c r="AT713" s="80"/>
      <c r="AU713" s="80"/>
      <c r="AV713" s="80"/>
      <c r="AW713" s="80"/>
      <c r="AX713" s="80"/>
      <c r="AY713" s="80"/>
      <c r="AZ713" s="80"/>
      <c r="BA713" s="80"/>
      <c r="BB713" s="80"/>
      <c r="BC713" s="80"/>
      <c r="BD713" s="80"/>
    </row>
    <row r="714" spans="1:56" s="20" customFormat="1" x14ac:dyDescent="0.25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0"/>
      <c r="AK714" s="80"/>
      <c r="AL714" s="80"/>
      <c r="AM714" s="80"/>
      <c r="AN714" s="80"/>
      <c r="AO714" s="80"/>
      <c r="AP714" s="80"/>
      <c r="AQ714" s="80"/>
      <c r="AR714" s="80"/>
      <c r="AS714" s="80"/>
      <c r="AT714" s="80"/>
      <c r="AU714" s="80"/>
      <c r="AV714" s="80"/>
      <c r="AW714" s="80"/>
      <c r="AX714" s="80"/>
      <c r="AY714" s="80"/>
      <c r="AZ714" s="80"/>
      <c r="BA714" s="80"/>
      <c r="BB714" s="80"/>
      <c r="BC714" s="80"/>
      <c r="BD714" s="80"/>
    </row>
    <row r="715" spans="1:56" s="20" customFormat="1" x14ac:dyDescent="0.25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0"/>
      <c r="AK715" s="80"/>
      <c r="AL715" s="80"/>
      <c r="AM715" s="80"/>
      <c r="AN715" s="80"/>
      <c r="AO715" s="80"/>
      <c r="AP715" s="80"/>
      <c r="AQ715" s="80"/>
      <c r="AR715" s="80"/>
      <c r="AS715" s="80"/>
      <c r="AT715" s="80"/>
      <c r="AU715" s="80"/>
      <c r="AV715" s="80"/>
      <c r="AW715" s="80"/>
      <c r="AX715" s="80"/>
      <c r="AY715" s="80"/>
      <c r="AZ715" s="80"/>
      <c r="BA715" s="80"/>
      <c r="BB715" s="80"/>
      <c r="BC715" s="80"/>
      <c r="BD715" s="80"/>
    </row>
    <row r="716" spans="1:56" s="20" customFormat="1" x14ac:dyDescent="0.25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  <c r="AL716" s="80"/>
      <c r="AM716" s="80"/>
      <c r="AN716" s="80"/>
      <c r="AO716" s="80"/>
      <c r="AP716" s="80"/>
      <c r="AQ716" s="80"/>
      <c r="AR716" s="80"/>
      <c r="AS716" s="80"/>
      <c r="AT716" s="80"/>
      <c r="AU716" s="80"/>
      <c r="AV716" s="80"/>
      <c r="AW716" s="80"/>
      <c r="AX716" s="80"/>
      <c r="AY716" s="80"/>
      <c r="AZ716" s="80"/>
      <c r="BA716" s="80"/>
      <c r="BB716" s="80"/>
      <c r="BC716" s="80"/>
      <c r="BD716" s="80"/>
    </row>
    <row r="717" spans="1:56" s="20" customFormat="1" x14ac:dyDescent="0.25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</row>
    <row r="718" spans="1:56" s="20" customFormat="1" x14ac:dyDescent="0.25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0"/>
      <c r="AK718" s="80"/>
      <c r="AL718" s="80"/>
      <c r="AM718" s="80"/>
      <c r="AN718" s="80"/>
      <c r="AO718" s="80"/>
      <c r="AP718" s="80"/>
      <c r="AQ718" s="80"/>
      <c r="AR718" s="80"/>
      <c r="AS718" s="80"/>
      <c r="AT718" s="80"/>
      <c r="AU718" s="80"/>
      <c r="AV718" s="80"/>
      <c r="AW718" s="80"/>
      <c r="AX718" s="80"/>
      <c r="AY718" s="80"/>
      <c r="AZ718" s="80"/>
      <c r="BA718" s="80"/>
      <c r="BB718" s="80"/>
      <c r="BC718" s="80"/>
      <c r="BD718" s="80"/>
    </row>
    <row r="719" spans="1:56" s="20" customFormat="1" x14ac:dyDescent="0.25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</row>
    <row r="720" spans="1:56" s="20" customFormat="1" x14ac:dyDescent="0.25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0"/>
      <c r="AK720" s="80"/>
      <c r="AL720" s="80"/>
      <c r="AM720" s="80"/>
      <c r="AN720" s="80"/>
      <c r="AO720" s="80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</row>
    <row r="721" spans="1:56" s="20" customFormat="1" x14ac:dyDescent="0.25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</row>
    <row r="722" spans="1:56" s="20" customFormat="1" x14ac:dyDescent="0.25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</row>
    <row r="723" spans="1:56" s="20" customFormat="1" x14ac:dyDescent="0.25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</row>
    <row r="724" spans="1:56" s="20" customFormat="1" x14ac:dyDescent="0.25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0"/>
      <c r="AK724" s="80"/>
      <c r="AL724" s="80"/>
      <c r="AM724" s="80"/>
      <c r="AN724" s="80"/>
      <c r="AO724" s="80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</row>
    <row r="725" spans="1:56" s="20" customFormat="1" x14ac:dyDescent="0.25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  <c r="AP725" s="80"/>
      <c r="AQ725" s="80"/>
      <c r="AR725" s="80"/>
      <c r="AS725" s="80"/>
      <c r="AT725" s="80"/>
      <c r="AU725" s="80"/>
      <c r="AV725" s="80"/>
      <c r="AW725" s="80"/>
      <c r="AX725" s="80"/>
      <c r="AY725" s="80"/>
      <c r="AZ725" s="80"/>
      <c r="BA725" s="80"/>
      <c r="BB725" s="80"/>
      <c r="BC725" s="80"/>
      <c r="BD725" s="80"/>
    </row>
    <row r="726" spans="1:56" s="20" customFormat="1" x14ac:dyDescent="0.25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  <c r="AL726" s="80"/>
      <c r="AM726" s="80"/>
      <c r="AN726" s="80"/>
      <c r="AO726" s="80"/>
      <c r="AP726" s="80"/>
      <c r="AQ726" s="80"/>
      <c r="AR726" s="80"/>
      <c r="AS726" s="80"/>
      <c r="AT726" s="80"/>
      <c r="AU726" s="80"/>
      <c r="AV726" s="80"/>
      <c r="AW726" s="80"/>
      <c r="AX726" s="80"/>
      <c r="AY726" s="80"/>
      <c r="AZ726" s="80"/>
      <c r="BA726" s="80"/>
      <c r="BB726" s="80"/>
      <c r="BC726" s="80"/>
      <c r="BD726" s="80"/>
    </row>
    <row r="727" spans="1:56" s="20" customFormat="1" x14ac:dyDescent="0.25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  <c r="AL727" s="80"/>
      <c r="AM727" s="80"/>
      <c r="AN727" s="80"/>
      <c r="AO727" s="80"/>
      <c r="AP727" s="80"/>
      <c r="AQ727" s="80"/>
      <c r="AR727" s="80"/>
      <c r="AS727" s="80"/>
      <c r="AT727" s="80"/>
      <c r="AU727" s="80"/>
      <c r="AV727" s="80"/>
      <c r="AW727" s="80"/>
      <c r="AX727" s="80"/>
      <c r="AY727" s="80"/>
      <c r="AZ727" s="80"/>
      <c r="BA727" s="80"/>
      <c r="BB727" s="80"/>
      <c r="BC727" s="80"/>
      <c r="BD727" s="80"/>
    </row>
    <row r="728" spans="1:56" s="20" customFormat="1" x14ac:dyDescent="0.25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0"/>
      <c r="AK728" s="80"/>
      <c r="AL728" s="80"/>
      <c r="AM728" s="80"/>
      <c r="AN728" s="80"/>
      <c r="AO728" s="80"/>
      <c r="AP728" s="80"/>
      <c r="AQ728" s="80"/>
      <c r="AR728" s="80"/>
      <c r="AS728" s="80"/>
      <c r="AT728" s="80"/>
      <c r="AU728" s="80"/>
      <c r="AV728" s="80"/>
      <c r="AW728" s="80"/>
      <c r="AX728" s="80"/>
      <c r="AY728" s="80"/>
      <c r="AZ728" s="80"/>
      <c r="BA728" s="80"/>
      <c r="BB728" s="80"/>
      <c r="BC728" s="80"/>
      <c r="BD728" s="80"/>
    </row>
    <row r="729" spans="1:56" s="20" customFormat="1" x14ac:dyDescent="0.25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</row>
    <row r="730" spans="1:56" s="20" customFormat="1" x14ac:dyDescent="0.25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  <c r="AL730" s="80"/>
      <c r="AM730" s="80"/>
      <c r="AN730" s="80"/>
      <c r="AO730" s="80"/>
      <c r="AP730" s="80"/>
      <c r="AQ730" s="80"/>
      <c r="AR730" s="80"/>
      <c r="AS730" s="80"/>
      <c r="AT730" s="80"/>
      <c r="AU730" s="80"/>
      <c r="AV730" s="80"/>
      <c r="AW730" s="80"/>
      <c r="AX730" s="80"/>
      <c r="AY730" s="80"/>
      <c r="AZ730" s="80"/>
      <c r="BA730" s="80"/>
      <c r="BB730" s="80"/>
      <c r="BC730" s="80"/>
      <c r="BD730" s="80"/>
    </row>
    <row r="731" spans="1:56" s="20" customFormat="1" x14ac:dyDescent="0.25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  <c r="AL731" s="80"/>
      <c r="AM731" s="80"/>
      <c r="AN731" s="80"/>
      <c r="AO731" s="80"/>
      <c r="AP731" s="80"/>
      <c r="AQ731" s="80"/>
      <c r="AR731" s="80"/>
      <c r="AS731" s="80"/>
      <c r="AT731" s="80"/>
      <c r="AU731" s="80"/>
      <c r="AV731" s="80"/>
      <c r="AW731" s="80"/>
      <c r="AX731" s="80"/>
      <c r="AY731" s="80"/>
      <c r="AZ731" s="80"/>
      <c r="BA731" s="80"/>
      <c r="BB731" s="80"/>
      <c r="BC731" s="80"/>
      <c r="BD731" s="80"/>
    </row>
    <row r="732" spans="1:56" s="20" customFormat="1" x14ac:dyDescent="0.25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0"/>
      <c r="AK732" s="80"/>
      <c r="AL732" s="80"/>
      <c r="AM732" s="80"/>
      <c r="AN732" s="80"/>
      <c r="AO732" s="80"/>
      <c r="AP732" s="80"/>
      <c r="AQ732" s="80"/>
      <c r="AR732" s="80"/>
      <c r="AS732" s="80"/>
      <c r="AT732" s="80"/>
      <c r="AU732" s="80"/>
      <c r="AV732" s="80"/>
      <c r="AW732" s="80"/>
      <c r="AX732" s="80"/>
      <c r="AY732" s="80"/>
      <c r="AZ732" s="80"/>
      <c r="BA732" s="80"/>
      <c r="BB732" s="80"/>
      <c r="BC732" s="80"/>
      <c r="BD732" s="80"/>
    </row>
    <row r="733" spans="1:56" s="20" customFormat="1" x14ac:dyDescent="0.25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0"/>
      <c r="AK733" s="80"/>
      <c r="AL733" s="80"/>
      <c r="AM733" s="80"/>
      <c r="AN733" s="80"/>
      <c r="AO733" s="80"/>
      <c r="AP733" s="80"/>
      <c r="AQ733" s="80"/>
      <c r="AR733" s="80"/>
      <c r="AS733" s="80"/>
      <c r="AT733" s="80"/>
      <c r="AU733" s="80"/>
      <c r="AV733" s="80"/>
      <c r="AW733" s="80"/>
      <c r="AX733" s="80"/>
      <c r="AY733" s="80"/>
      <c r="AZ733" s="80"/>
      <c r="BA733" s="80"/>
      <c r="BB733" s="80"/>
      <c r="BC733" s="80"/>
      <c r="BD733" s="80"/>
    </row>
    <row r="734" spans="1:56" s="20" customFormat="1" x14ac:dyDescent="0.25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80"/>
      <c r="AK734" s="80"/>
      <c r="AL734" s="80"/>
      <c r="AM734" s="80"/>
      <c r="AN734" s="80"/>
      <c r="AO734" s="80"/>
      <c r="AP734" s="80"/>
      <c r="AQ734" s="80"/>
      <c r="AR734" s="80"/>
      <c r="AS734" s="80"/>
      <c r="AT734" s="80"/>
      <c r="AU734" s="80"/>
      <c r="AV734" s="80"/>
      <c r="AW734" s="80"/>
      <c r="AX734" s="80"/>
      <c r="AY734" s="80"/>
      <c r="AZ734" s="80"/>
      <c r="BA734" s="80"/>
      <c r="BB734" s="80"/>
      <c r="BC734" s="80"/>
      <c r="BD734" s="80"/>
    </row>
    <row r="735" spans="1:56" s="20" customFormat="1" x14ac:dyDescent="0.25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  <c r="AL735" s="80"/>
      <c r="AM735" s="80"/>
      <c r="AN735" s="80"/>
      <c r="AO735" s="80"/>
      <c r="AP735" s="80"/>
      <c r="AQ735" s="80"/>
      <c r="AR735" s="80"/>
      <c r="AS735" s="80"/>
      <c r="AT735" s="80"/>
      <c r="AU735" s="80"/>
      <c r="AV735" s="80"/>
      <c r="AW735" s="80"/>
      <c r="AX735" s="80"/>
      <c r="AY735" s="80"/>
      <c r="AZ735" s="80"/>
      <c r="BA735" s="80"/>
      <c r="BB735" s="80"/>
      <c r="BC735" s="80"/>
      <c r="BD735" s="80"/>
    </row>
    <row r="736" spans="1:56" s="20" customFormat="1" x14ac:dyDescent="0.25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  <c r="AJ736" s="80"/>
      <c r="AK736" s="80"/>
      <c r="AL736" s="80"/>
      <c r="AM736" s="80"/>
      <c r="AN736" s="80"/>
      <c r="AO736" s="80"/>
      <c r="AP736" s="80"/>
      <c r="AQ736" s="80"/>
      <c r="AR736" s="80"/>
      <c r="AS736" s="80"/>
      <c r="AT736" s="80"/>
      <c r="AU736" s="80"/>
      <c r="AV736" s="80"/>
      <c r="AW736" s="80"/>
      <c r="AX736" s="80"/>
      <c r="AY736" s="80"/>
      <c r="AZ736" s="80"/>
      <c r="BA736" s="80"/>
      <c r="BB736" s="80"/>
      <c r="BC736" s="80"/>
      <c r="BD736" s="80"/>
    </row>
    <row r="737" spans="1:56" s="20" customFormat="1" x14ac:dyDescent="0.25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0"/>
      <c r="AK737" s="80"/>
      <c r="AL737" s="80"/>
      <c r="AM737" s="80"/>
      <c r="AN737" s="80"/>
      <c r="AO737" s="80"/>
      <c r="AP737" s="80"/>
      <c r="AQ737" s="80"/>
      <c r="AR737" s="80"/>
      <c r="AS737" s="80"/>
      <c r="AT737" s="80"/>
      <c r="AU737" s="80"/>
      <c r="AV737" s="80"/>
      <c r="AW737" s="80"/>
      <c r="AX737" s="80"/>
      <c r="AY737" s="80"/>
      <c r="AZ737" s="80"/>
      <c r="BA737" s="80"/>
      <c r="BB737" s="80"/>
      <c r="BC737" s="80"/>
      <c r="BD737" s="80"/>
    </row>
    <row r="738" spans="1:56" s="20" customFormat="1" x14ac:dyDescent="0.25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0"/>
      <c r="AK738" s="80"/>
      <c r="AL738" s="80"/>
      <c r="AM738" s="80"/>
      <c r="AN738" s="80"/>
      <c r="AO738" s="80"/>
      <c r="AP738" s="80"/>
      <c r="AQ738" s="80"/>
      <c r="AR738" s="80"/>
      <c r="AS738" s="80"/>
      <c r="AT738" s="80"/>
      <c r="AU738" s="80"/>
      <c r="AV738" s="80"/>
      <c r="AW738" s="80"/>
      <c r="AX738" s="80"/>
      <c r="AY738" s="80"/>
      <c r="AZ738" s="80"/>
      <c r="BA738" s="80"/>
      <c r="BB738" s="80"/>
      <c r="BC738" s="80"/>
      <c r="BD738" s="80"/>
    </row>
    <row r="739" spans="1:56" s="20" customFormat="1" x14ac:dyDescent="0.25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0"/>
      <c r="AK739" s="80"/>
      <c r="AL739" s="80"/>
      <c r="AM739" s="80"/>
      <c r="AN739" s="80"/>
      <c r="AO739" s="80"/>
      <c r="AP739" s="80"/>
      <c r="AQ739" s="80"/>
      <c r="AR739" s="80"/>
      <c r="AS739" s="80"/>
      <c r="AT739" s="80"/>
      <c r="AU739" s="80"/>
      <c r="AV739" s="80"/>
      <c r="AW739" s="80"/>
      <c r="AX739" s="80"/>
      <c r="AY739" s="80"/>
      <c r="AZ739" s="80"/>
      <c r="BA739" s="80"/>
      <c r="BB739" s="80"/>
      <c r="BC739" s="80"/>
      <c r="BD739" s="80"/>
    </row>
    <row r="740" spans="1:56" s="20" customFormat="1" x14ac:dyDescent="0.25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0"/>
      <c r="AK740" s="80"/>
      <c r="AL740" s="80"/>
      <c r="AM740" s="80"/>
      <c r="AN740" s="80"/>
      <c r="AO740" s="80"/>
      <c r="AP740" s="80"/>
      <c r="AQ740" s="80"/>
      <c r="AR740" s="80"/>
      <c r="AS740" s="80"/>
      <c r="AT740" s="80"/>
      <c r="AU740" s="80"/>
      <c r="AV740" s="80"/>
      <c r="AW740" s="80"/>
      <c r="AX740" s="80"/>
      <c r="AY740" s="80"/>
      <c r="AZ740" s="80"/>
      <c r="BA740" s="80"/>
      <c r="BB740" s="80"/>
      <c r="BC740" s="80"/>
      <c r="BD740" s="80"/>
    </row>
    <row r="741" spans="1:56" s="20" customFormat="1" x14ac:dyDescent="0.25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0"/>
      <c r="AK741" s="80"/>
      <c r="AL741" s="80"/>
      <c r="AM741" s="80"/>
      <c r="AN741" s="80"/>
      <c r="AO741" s="80"/>
      <c r="AP741" s="80"/>
      <c r="AQ741" s="80"/>
      <c r="AR741" s="80"/>
      <c r="AS741" s="80"/>
      <c r="AT741" s="80"/>
      <c r="AU741" s="80"/>
      <c r="AV741" s="80"/>
      <c r="AW741" s="80"/>
      <c r="AX741" s="80"/>
      <c r="AY741" s="80"/>
      <c r="AZ741" s="80"/>
      <c r="BA741" s="80"/>
      <c r="BB741" s="80"/>
      <c r="BC741" s="80"/>
      <c r="BD741" s="80"/>
    </row>
    <row r="742" spans="1:56" s="20" customFormat="1" x14ac:dyDescent="0.25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80"/>
      <c r="AK742" s="80"/>
      <c r="AL742" s="80"/>
      <c r="AM742" s="80"/>
      <c r="AN742" s="80"/>
      <c r="AO742" s="80"/>
      <c r="AP742" s="80"/>
      <c r="AQ742" s="80"/>
      <c r="AR742" s="80"/>
      <c r="AS742" s="80"/>
      <c r="AT742" s="80"/>
      <c r="AU742" s="80"/>
      <c r="AV742" s="80"/>
      <c r="AW742" s="80"/>
      <c r="AX742" s="80"/>
      <c r="AY742" s="80"/>
      <c r="AZ742" s="80"/>
      <c r="BA742" s="80"/>
      <c r="BB742" s="80"/>
      <c r="BC742" s="80"/>
      <c r="BD742" s="80"/>
    </row>
    <row r="743" spans="1:56" s="20" customFormat="1" x14ac:dyDescent="0.25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0"/>
      <c r="AK743" s="80"/>
      <c r="AL743" s="80"/>
      <c r="AM743" s="80"/>
      <c r="AN743" s="80"/>
      <c r="AO743" s="80"/>
      <c r="AP743" s="80"/>
      <c r="AQ743" s="80"/>
      <c r="AR743" s="80"/>
      <c r="AS743" s="80"/>
      <c r="AT743" s="80"/>
      <c r="AU743" s="80"/>
      <c r="AV743" s="80"/>
      <c r="AW743" s="80"/>
      <c r="AX743" s="80"/>
      <c r="AY743" s="80"/>
      <c r="AZ743" s="80"/>
      <c r="BA743" s="80"/>
      <c r="BB743" s="80"/>
      <c r="BC743" s="80"/>
      <c r="BD743" s="80"/>
    </row>
    <row r="744" spans="1:56" s="20" customFormat="1" x14ac:dyDescent="0.25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  <c r="AJ744" s="80"/>
      <c r="AK744" s="80"/>
      <c r="AL744" s="80"/>
      <c r="AM744" s="80"/>
      <c r="AN744" s="80"/>
      <c r="AO744" s="80"/>
      <c r="AP744" s="80"/>
      <c r="AQ744" s="80"/>
      <c r="AR744" s="80"/>
      <c r="AS744" s="80"/>
      <c r="AT744" s="80"/>
      <c r="AU744" s="80"/>
      <c r="AV744" s="80"/>
      <c r="AW744" s="80"/>
      <c r="AX744" s="80"/>
      <c r="AY744" s="80"/>
      <c r="AZ744" s="80"/>
      <c r="BA744" s="80"/>
      <c r="BB744" s="80"/>
      <c r="BC744" s="80"/>
      <c r="BD744" s="80"/>
    </row>
    <row r="745" spans="1:56" s="20" customFormat="1" x14ac:dyDescent="0.25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  <c r="AP745" s="80"/>
      <c r="AQ745" s="80"/>
      <c r="AR745" s="80"/>
      <c r="AS745" s="80"/>
      <c r="AT745" s="80"/>
      <c r="AU745" s="80"/>
      <c r="AV745" s="80"/>
      <c r="AW745" s="80"/>
      <c r="AX745" s="80"/>
      <c r="AY745" s="80"/>
      <c r="AZ745" s="80"/>
      <c r="BA745" s="80"/>
      <c r="BB745" s="80"/>
      <c r="BC745" s="80"/>
      <c r="BD745" s="80"/>
    </row>
    <row r="746" spans="1:56" s="20" customFormat="1" x14ac:dyDescent="0.25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0"/>
      <c r="AK746" s="80"/>
      <c r="AL746" s="80"/>
      <c r="AM746" s="80"/>
      <c r="AN746" s="80"/>
      <c r="AO746" s="80"/>
      <c r="AP746" s="80"/>
      <c r="AQ746" s="80"/>
      <c r="AR746" s="80"/>
      <c r="AS746" s="80"/>
      <c r="AT746" s="80"/>
      <c r="AU746" s="80"/>
      <c r="AV746" s="80"/>
      <c r="AW746" s="80"/>
      <c r="AX746" s="80"/>
      <c r="AY746" s="80"/>
      <c r="AZ746" s="80"/>
      <c r="BA746" s="80"/>
      <c r="BB746" s="80"/>
      <c r="BC746" s="80"/>
      <c r="BD746" s="80"/>
    </row>
    <row r="747" spans="1:56" s="20" customFormat="1" x14ac:dyDescent="0.25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0"/>
      <c r="AK747" s="80"/>
      <c r="AL747" s="80"/>
      <c r="AM747" s="80"/>
      <c r="AN747" s="80"/>
      <c r="AO747" s="80"/>
      <c r="AP747" s="80"/>
      <c r="AQ747" s="80"/>
      <c r="AR747" s="80"/>
      <c r="AS747" s="80"/>
      <c r="AT747" s="80"/>
      <c r="AU747" s="80"/>
      <c r="AV747" s="80"/>
      <c r="AW747" s="80"/>
      <c r="AX747" s="80"/>
      <c r="AY747" s="80"/>
      <c r="AZ747" s="80"/>
      <c r="BA747" s="80"/>
      <c r="BB747" s="80"/>
      <c r="BC747" s="80"/>
      <c r="BD747" s="80"/>
    </row>
    <row r="748" spans="1:56" s="20" customFormat="1" x14ac:dyDescent="0.25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80"/>
      <c r="AK748" s="80"/>
      <c r="AL748" s="80"/>
      <c r="AM748" s="80"/>
      <c r="AN748" s="80"/>
      <c r="AO748" s="80"/>
      <c r="AP748" s="80"/>
      <c r="AQ748" s="80"/>
      <c r="AR748" s="80"/>
      <c r="AS748" s="80"/>
      <c r="AT748" s="80"/>
      <c r="AU748" s="80"/>
      <c r="AV748" s="80"/>
      <c r="AW748" s="80"/>
      <c r="AX748" s="80"/>
      <c r="AY748" s="80"/>
      <c r="AZ748" s="80"/>
      <c r="BA748" s="80"/>
      <c r="BB748" s="80"/>
      <c r="BC748" s="80"/>
      <c r="BD748" s="80"/>
    </row>
    <row r="749" spans="1:56" s="20" customFormat="1" x14ac:dyDescent="0.25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  <c r="AL749" s="80"/>
      <c r="AM749" s="80"/>
      <c r="AN749" s="80"/>
      <c r="AO749" s="80"/>
      <c r="AP749" s="80"/>
      <c r="AQ749" s="80"/>
      <c r="AR749" s="80"/>
      <c r="AS749" s="80"/>
      <c r="AT749" s="80"/>
      <c r="AU749" s="80"/>
      <c r="AV749" s="80"/>
      <c r="AW749" s="80"/>
      <c r="AX749" s="80"/>
      <c r="AY749" s="80"/>
      <c r="AZ749" s="80"/>
      <c r="BA749" s="80"/>
      <c r="BB749" s="80"/>
      <c r="BC749" s="80"/>
      <c r="BD749" s="80"/>
    </row>
    <row r="750" spans="1:56" s="20" customFormat="1" x14ac:dyDescent="0.25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  <c r="AL750" s="80"/>
      <c r="AM750" s="80"/>
      <c r="AN750" s="80"/>
      <c r="AO750" s="80"/>
      <c r="AP750" s="80"/>
      <c r="AQ750" s="80"/>
      <c r="AR750" s="80"/>
      <c r="AS750" s="80"/>
      <c r="AT750" s="80"/>
      <c r="AU750" s="80"/>
      <c r="AV750" s="80"/>
      <c r="AW750" s="80"/>
      <c r="AX750" s="80"/>
      <c r="AY750" s="80"/>
      <c r="AZ750" s="80"/>
      <c r="BA750" s="80"/>
      <c r="BB750" s="80"/>
      <c r="BC750" s="80"/>
      <c r="BD750" s="80"/>
    </row>
    <row r="751" spans="1:56" s="20" customFormat="1" x14ac:dyDescent="0.25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0"/>
      <c r="AK751" s="80"/>
      <c r="AL751" s="80"/>
      <c r="AM751" s="80"/>
      <c r="AN751" s="80"/>
      <c r="AO751" s="80"/>
      <c r="AP751" s="80"/>
      <c r="AQ751" s="80"/>
      <c r="AR751" s="80"/>
      <c r="AS751" s="80"/>
      <c r="AT751" s="80"/>
      <c r="AU751" s="80"/>
      <c r="AV751" s="80"/>
      <c r="AW751" s="80"/>
      <c r="AX751" s="80"/>
      <c r="AY751" s="80"/>
      <c r="AZ751" s="80"/>
      <c r="BA751" s="80"/>
      <c r="BB751" s="80"/>
      <c r="BC751" s="80"/>
      <c r="BD751" s="80"/>
    </row>
    <row r="752" spans="1:56" s="20" customFormat="1" x14ac:dyDescent="0.25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  <c r="AJ752" s="80"/>
      <c r="AK752" s="80"/>
      <c r="AL752" s="80"/>
      <c r="AM752" s="80"/>
      <c r="AN752" s="80"/>
      <c r="AO752" s="80"/>
      <c r="AP752" s="80"/>
      <c r="AQ752" s="80"/>
      <c r="AR752" s="80"/>
      <c r="AS752" s="80"/>
      <c r="AT752" s="80"/>
      <c r="AU752" s="80"/>
      <c r="AV752" s="80"/>
      <c r="AW752" s="80"/>
      <c r="AX752" s="80"/>
      <c r="AY752" s="80"/>
      <c r="AZ752" s="80"/>
      <c r="BA752" s="80"/>
      <c r="BB752" s="80"/>
      <c r="BC752" s="80"/>
      <c r="BD752" s="80"/>
    </row>
    <row r="753" spans="1:56" s="20" customFormat="1" x14ac:dyDescent="0.25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0"/>
      <c r="AK753" s="80"/>
      <c r="AL753" s="80"/>
      <c r="AM753" s="80"/>
      <c r="AN753" s="80"/>
      <c r="AO753" s="80"/>
      <c r="AP753" s="80"/>
      <c r="AQ753" s="80"/>
      <c r="AR753" s="80"/>
      <c r="AS753" s="80"/>
      <c r="AT753" s="80"/>
      <c r="AU753" s="80"/>
      <c r="AV753" s="80"/>
      <c r="AW753" s="80"/>
      <c r="AX753" s="80"/>
      <c r="AY753" s="80"/>
      <c r="AZ753" s="80"/>
      <c r="BA753" s="80"/>
      <c r="BB753" s="80"/>
      <c r="BC753" s="80"/>
      <c r="BD753" s="80"/>
    </row>
    <row r="754" spans="1:56" s="20" customFormat="1" x14ac:dyDescent="0.25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0"/>
      <c r="AK754" s="80"/>
      <c r="AL754" s="80"/>
      <c r="AM754" s="80"/>
      <c r="AN754" s="80"/>
      <c r="AO754" s="80"/>
      <c r="AP754" s="80"/>
      <c r="AQ754" s="80"/>
      <c r="AR754" s="80"/>
      <c r="AS754" s="80"/>
      <c r="AT754" s="80"/>
      <c r="AU754" s="80"/>
      <c r="AV754" s="80"/>
      <c r="AW754" s="80"/>
      <c r="AX754" s="80"/>
      <c r="AY754" s="80"/>
      <c r="AZ754" s="80"/>
      <c r="BA754" s="80"/>
      <c r="BB754" s="80"/>
      <c r="BC754" s="80"/>
      <c r="BD754" s="80"/>
    </row>
    <row r="755" spans="1:56" s="20" customFormat="1" x14ac:dyDescent="0.25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  <c r="AL755" s="80"/>
      <c r="AM755" s="80"/>
      <c r="AN755" s="80"/>
      <c r="AO755" s="80"/>
      <c r="AP755" s="80"/>
      <c r="AQ755" s="80"/>
      <c r="AR755" s="80"/>
      <c r="AS755" s="80"/>
      <c r="AT755" s="80"/>
      <c r="AU755" s="80"/>
      <c r="AV755" s="80"/>
      <c r="AW755" s="80"/>
      <c r="AX755" s="80"/>
      <c r="AY755" s="80"/>
      <c r="AZ755" s="80"/>
      <c r="BA755" s="80"/>
      <c r="BB755" s="80"/>
      <c r="BC755" s="80"/>
      <c r="BD755" s="80"/>
    </row>
    <row r="756" spans="1:56" s="20" customFormat="1" x14ac:dyDescent="0.25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  <c r="AJ756" s="80"/>
      <c r="AK756" s="80"/>
      <c r="AL756" s="80"/>
      <c r="AM756" s="80"/>
      <c r="AN756" s="80"/>
      <c r="AO756" s="80"/>
      <c r="AP756" s="80"/>
      <c r="AQ756" s="80"/>
      <c r="AR756" s="80"/>
      <c r="AS756" s="80"/>
      <c r="AT756" s="80"/>
      <c r="AU756" s="80"/>
      <c r="AV756" s="80"/>
      <c r="AW756" s="80"/>
      <c r="AX756" s="80"/>
      <c r="AY756" s="80"/>
      <c r="AZ756" s="80"/>
      <c r="BA756" s="80"/>
      <c r="BB756" s="80"/>
      <c r="BC756" s="80"/>
      <c r="BD756" s="80"/>
    </row>
    <row r="757" spans="1:56" s="20" customFormat="1" x14ac:dyDescent="0.25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  <c r="AL757" s="80"/>
      <c r="AM757" s="80"/>
      <c r="AN757" s="80"/>
      <c r="AO757" s="80"/>
      <c r="AP757" s="80"/>
      <c r="AQ757" s="80"/>
      <c r="AR757" s="80"/>
      <c r="AS757" s="80"/>
      <c r="AT757" s="80"/>
      <c r="AU757" s="80"/>
      <c r="AV757" s="80"/>
      <c r="AW757" s="80"/>
      <c r="AX757" s="80"/>
      <c r="AY757" s="80"/>
      <c r="AZ757" s="80"/>
      <c r="BA757" s="80"/>
      <c r="BB757" s="80"/>
      <c r="BC757" s="80"/>
      <c r="BD757" s="80"/>
    </row>
    <row r="758" spans="1:56" s="20" customFormat="1" x14ac:dyDescent="0.25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  <c r="AJ758" s="80"/>
      <c r="AK758" s="80"/>
      <c r="AL758" s="80"/>
      <c r="AM758" s="80"/>
      <c r="AN758" s="80"/>
      <c r="AO758" s="80"/>
      <c r="AP758" s="80"/>
      <c r="AQ758" s="80"/>
      <c r="AR758" s="80"/>
      <c r="AS758" s="80"/>
      <c r="AT758" s="80"/>
      <c r="AU758" s="80"/>
      <c r="AV758" s="80"/>
      <c r="AW758" s="80"/>
      <c r="AX758" s="80"/>
      <c r="AY758" s="80"/>
      <c r="AZ758" s="80"/>
      <c r="BA758" s="80"/>
      <c r="BB758" s="80"/>
      <c r="BC758" s="80"/>
      <c r="BD758" s="80"/>
    </row>
    <row r="759" spans="1:56" s="20" customFormat="1" x14ac:dyDescent="0.25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  <c r="AS759" s="80"/>
      <c r="AT759" s="80"/>
      <c r="AU759" s="80"/>
      <c r="AV759" s="80"/>
      <c r="AW759" s="80"/>
      <c r="AX759" s="80"/>
      <c r="AY759" s="80"/>
      <c r="AZ759" s="80"/>
      <c r="BA759" s="80"/>
      <c r="BB759" s="80"/>
      <c r="BC759" s="80"/>
      <c r="BD759" s="80"/>
    </row>
    <row r="760" spans="1:56" s="20" customFormat="1" x14ac:dyDescent="0.25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0"/>
      <c r="AK760" s="80"/>
      <c r="AL760" s="80"/>
      <c r="AM760" s="80"/>
      <c r="AN760" s="80"/>
      <c r="AO760" s="80"/>
      <c r="AP760" s="80"/>
      <c r="AQ760" s="80"/>
      <c r="AR760" s="80"/>
      <c r="AS760" s="80"/>
      <c r="AT760" s="80"/>
      <c r="AU760" s="80"/>
      <c r="AV760" s="80"/>
      <c r="AW760" s="80"/>
      <c r="AX760" s="80"/>
      <c r="AY760" s="80"/>
      <c r="AZ760" s="80"/>
      <c r="BA760" s="80"/>
      <c r="BB760" s="80"/>
      <c r="BC760" s="80"/>
      <c r="BD760" s="80"/>
    </row>
    <row r="761" spans="1:56" s="20" customFormat="1" x14ac:dyDescent="0.25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  <c r="AL761" s="80"/>
      <c r="AM761" s="80"/>
      <c r="AN761" s="80"/>
      <c r="AO761" s="80"/>
      <c r="AP761" s="80"/>
      <c r="AQ761" s="80"/>
      <c r="AR761" s="80"/>
      <c r="AS761" s="80"/>
      <c r="AT761" s="80"/>
      <c r="AU761" s="80"/>
      <c r="AV761" s="80"/>
      <c r="AW761" s="80"/>
      <c r="AX761" s="80"/>
      <c r="AY761" s="80"/>
      <c r="AZ761" s="80"/>
      <c r="BA761" s="80"/>
      <c r="BB761" s="80"/>
      <c r="BC761" s="80"/>
      <c r="BD761" s="80"/>
    </row>
    <row r="762" spans="1:56" s="20" customFormat="1" x14ac:dyDescent="0.25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  <c r="AL762" s="80"/>
      <c r="AM762" s="80"/>
      <c r="AN762" s="80"/>
      <c r="AO762" s="80"/>
      <c r="AP762" s="80"/>
      <c r="AQ762" s="80"/>
      <c r="AR762" s="80"/>
      <c r="AS762" s="80"/>
      <c r="AT762" s="80"/>
      <c r="AU762" s="80"/>
      <c r="AV762" s="80"/>
      <c r="AW762" s="80"/>
      <c r="AX762" s="80"/>
      <c r="AY762" s="80"/>
      <c r="AZ762" s="80"/>
      <c r="BA762" s="80"/>
      <c r="BB762" s="80"/>
      <c r="BC762" s="80"/>
      <c r="BD762" s="80"/>
    </row>
    <row r="763" spans="1:56" s="20" customFormat="1" x14ac:dyDescent="0.25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  <c r="AL763" s="80"/>
      <c r="AM763" s="80"/>
      <c r="AN763" s="80"/>
      <c r="AO763" s="80"/>
      <c r="AP763" s="80"/>
      <c r="AQ763" s="80"/>
      <c r="AR763" s="80"/>
      <c r="AS763" s="80"/>
      <c r="AT763" s="80"/>
      <c r="AU763" s="80"/>
      <c r="AV763" s="80"/>
      <c r="AW763" s="80"/>
      <c r="AX763" s="80"/>
      <c r="AY763" s="80"/>
      <c r="AZ763" s="80"/>
      <c r="BA763" s="80"/>
      <c r="BB763" s="80"/>
      <c r="BC763" s="80"/>
      <c r="BD763" s="80"/>
    </row>
    <row r="764" spans="1:56" s="20" customFormat="1" x14ac:dyDescent="0.25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0"/>
      <c r="AK764" s="80"/>
      <c r="AL764" s="80"/>
      <c r="AM764" s="80"/>
      <c r="AN764" s="80"/>
      <c r="AO764" s="80"/>
      <c r="AP764" s="80"/>
      <c r="AQ764" s="80"/>
      <c r="AR764" s="80"/>
      <c r="AS764" s="80"/>
      <c r="AT764" s="80"/>
      <c r="AU764" s="80"/>
      <c r="AV764" s="80"/>
      <c r="AW764" s="80"/>
      <c r="AX764" s="80"/>
      <c r="AY764" s="80"/>
      <c r="AZ764" s="80"/>
      <c r="BA764" s="80"/>
      <c r="BB764" s="80"/>
      <c r="BC764" s="80"/>
      <c r="BD764" s="80"/>
    </row>
    <row r="765" spans="1:56" s="20" customFormat="1" x14ac:dyDescent="0.25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  <c r="AP765" s="80"/>
      <c r="AQ765" s="80"/>
      <c r="AR765" s="80"/>
      <c r="AS765" s="80"/>
      <c r="AT765" s="80"/>
      <c r="AU765" s="80"/>
      <c r="AV765" s="80"/>
      <c r="AW765" s="80"/>
      <c r="AX765" s="80"/>
      <c r="AY765" s="80"/>
      <c r="AZ765" s="80"/>
      <c r="BA765" s="80"/>
      <c r="BB765" s="80"/>
      <c r="BC765" s="80"/>
      <c r="BD765" s="80"/>
    </row>
    <row r="766" spans="1:56" s="20" customFormat="1" x14ac:dyDescent="0.25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0"/>
      <c r="AK766" s="80"/>
      <c r="AL766" s="80"/>
      <c r="AM766" s="80"/>
      <c r="AN766" s="80"/>
      <c r="AO766" s="80"/>
      <c r="AP766" s="80"/>
      <c r="AQ766" s="80"/>
      <c r="AR766" s="80"/>
      <c r="AS766" s="80"/>
      <c r="AT766" s="80"/>
      <c r="AU766" s="80"/>
      <c r="AV766" s="80"/>
      <c r="AW766" s="80"/>
      <c r="AX766" s="80"/>
      <c r="AY766" s="80"/>
      <c r="AZ766" s="80"/>
      <c r="BA766" s="80"/>
      <c r="BB766" s="80"/>
      <c r="BC766" s="80"/>
      <c r="BD766" s="80"/>
    </row>
    <row r="767" spans="1:56" s="20" customFormat="1" x14ac:dyDescent="0.25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0"/>
      <c r="AK767" s="80"/>
      <c r="AL767" s="80"/>
      <c r="AM767" s="80"/>
      <c r="AN767" s="80"/>
      <c r="AO767" s="80"/>
      <c r="AP767" s="80"/>
      <c r="AQ767" s="80"/>
      <c r="AR767" s="80"/>
      <c r="AS767" s="80"/>
      <c r="AT767" s="80"/>
      <c r="AU767" s="80"/>
      <c r="AV767" s="80"/>
      <c r="AW767" s="80"/>
      <c r="AX767" s="80"/>
      <c r="AY767" s="80"/>
      <c r="AZ767" s="80"/>
      <c r="BA767" s="80"/>
      <c r="BB767" s="80"/>
      <c r="BC767" s="80"/>
      <c r="BD767" s="80"/>
    </row>
    <row r="768" spans="1:56" s="20" customFormat="1" x14ac:dyDescent="0.25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0"/>
      <c r="AK768" s="80"/>
      <c r="AL768" s="80"/>
      <c r="AM768" s="80"/>
      <c r="AN768" s="80"/>
      <c r="AO768" s="80"/>
      <c r="AP768" s="80"/>
      <c r="AQ768" s="80"/>
      <c r="AR768" s="80"/>
      <c r="AS768" s="80"/>
      <c r="AT768" s="80"/>
      <c r="AU768" s="80"/>
      <c r="AV768" s="80"/>
      <c r="AW768" s="80"/>
      <c r="AX768" s="80"/>
      <c r="AY768" s="80"/>
      <c r="AZ768" s="80"/>
      <c r="BA768" s="80"/>
      <c r="BB768" s="80"/>
      <c r="BC768" s="80"/>
      <c r="BD768" s="80"/>
    </row>
    <row r="769" spans="1:56" s="20" customFormat="1" x14ac:dyDescent="0.25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  <c r="AL769" s="80"/>
      <c r="AM769" s="80"/>
      <c r="AN769" s="80"/>
      <c r="AO769" s="80"/>
      <c r="AP769" s="80"/>
      <c r="AQ769" s="80"/>
      <c r="AR769" s="80"/>
      <c r="AS769" s="80"/>
      <c r="AT769" s="80"/>
      <c r="AU769" s="80"/>
      <c r="AV769" s="80"/>
      <c r="AW769" s="80"/>
      <c r="AX769" s="80"/>
      <c r="AY769" s="80"/>
      <c r="AZ769" s="80"/>
      <c r="BA769" s="80"/>
      <c r="BB769" s="80"/>
      <c r="BC769" s="80"/>
      <c r="BD769" s="80"/>
    </row>
    <row r="770" spans="1:56" s="20" customFormat="1" x14ac:dyDescent="0.25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0"/>
      <c r="AK770" s="80"/>
      <c r="AL770" s="80"/>
      <c r="AM770" s="80"/>
      <c r="AN770" s="80"/>
      <c r="AO770" s="80"/>
      <c r="AP770" s="80"/>
      <c r="AQ770" s="80"/>
      <c r="AR770" s="80"/>
      <c r="AS770" s="80"/>
      <c r="AT770" s="80"/>
      <c r="AU770" s="80"/>
      <c r="AV770" s="80"/>
      <c r="AW770" s="80"/>
      <c r="AX770" s="80"/>
      <c r="AY770" s="80"/>
      <c r="AZ770" s="80"/>
      <c r="BA770" s="80"/>
      <c r="BB770" s="80"/>
      <c r="BC770" s="80"/>
      <c r="BD770" s="80"/>
    </row>
    <row r="771" spans="1:56" s="20" customFormat="1" x14ac:dyDescent="0.25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  <c r="AP771" s="80"/>
      <c r="AQ771" s="80"/>
      <c r="AR771" s="80"/>
      <c r="AS771" s="80"/>
      <c r="AT771" s="80"/>
      <c r="AU771" s="80"/>
      <c r="AV771" s="80"/>
      <c r="AW771" s="80"/>
      <c r="AX771" s="80"/>
      <c r="AY771" s="80"/>
      <c r="AZ771" s="80"/>
      <c r="BA771" s="80"/>
      <c r="BB771" s="80"/>
      <c r="BC771" s="80"/>
      <c r="BD771" s="80"/>
    </row>
    <row r="772" spans="1:56" s="20" customFormat="1" x14ac:dyDescent="0.25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80"/>
      <c r="AK772" s="80"/>
      <c r="AL772" s="80"/>
      <c r="AM772" s="80"/>
      <c r="AN772" s="80"/>
      <c r="AO772" s="80"/>
      <c r="AP772" s="80"/>
      <c r="AQ772" s="80"/>
      <c r="AR772" s="80"/>
      <c r="AS772" s="80"/>
      <c r="AT772" s="80"/>
      <c r="AU772" s="80"/>
      <c r="AV772" s="80"/>
      <c r="AW772" s="80"/>
      <c r="AX772" s="80"/>
      <c r="AY772" s="80"/>
      <c r="AZ772" s="80"/>
      <c r="BA772" s="80"/>
      <c r="BB772" s="80"/>
      <c r="BC772" s="80"/>
      <c r="BD772" s="80"/>
    </row>
    <row r="773" spans="1:56" s="20" customFormat="1" x14ac:dyDescent="0.25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  <c r="AL773" s="80"/>
      <c r="AM773" s="80"/>
      <c r="AN773" s="80"/>
      <c r="AO773" s="80"/>
      <c r="AP773" s="80"/>
      <c r="AQ773" s="80"/>
      <c r="AR773" s="80"/>
      <c r="AS773" s="80"/>
      <c r="AT773" s="80"/>
      <c r="AU773" s="80"/>
      <c r="AV773" s="80"/>
      <c r="AW773" s="80"/>
      <c r="AX773" s="80"/>
      <c r="AY773" s="80"/>
      <c r="AZ773" s="80"/>
      <c r="BA773" s="80"/>
      <c r="BB773" s="80"/>
      <c r="BC773" s="80"/>
      <c r="BD773" s="80"/>
    </row>
    <row r="774" spans="1:56" s="20" customFormat="1" x14ac:dyDescent="0.25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0"/>
      <c r="AK774" s="80"/>
      <c r="AL774" s="80"/>
      <c r="AM774" s="80"/>
      <c r="AN774" s="80"/>
      <c r="AO774" s="80"/>
      <c r="AP774" s="80"/>
      <c r="AQ774" s="80"/>
      <c r="AR774" s="80"/>
      <c r="AS774" s="80"/>
      <c r="AT774" s="80"/>
      <c r="AU774" s="80"/>
      <c r="AV774" s="80"/>
      <c r="AW774" s="80"/>
      <c r="AX774" s="80"/>
      <c r="AY774" s="80"/>
      <c r="AZ774" s="80"/>
      <c r="BA774" s="80"/>
      <c r="BB774" s="80"/>
      <c r="BC774" s="80"/>
      <c r="BD774" s="80"/>
    </row>
    <row r="775" spans="1:56" s="20" customFormat="1" x14ac:dyDescent="0.25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0"/>
      <c r="AK775" s="80"/>
      <c r="AL775" s="80"/>
      <c r="AM775" s="80"/>
      <c r="AN775" s="80"/>
      <c r="AO775" s="80"/>
      <c r="AP775" s="80"/>
      <c r="AQ775" s="80"/>
      <c r="AR775" s="80"/>
      <c r="AS775" s="80"/>
      <c r="AT775" s="80"/>
      <c r="AU775" s="80"/>
      <c r="AV775" s="80"/>
      <c r="AW775" s="80"/>
      <c r="AX775" s="80"/>
      <c r="AY775" s="80"/>
      <c r="AZ775" s="80"/>
      <c r="BA775" s="80"/>
      <c r="BB775" s="80"/>
      <c r="BC775" s="80"/>
      <c r="BD775" s="80"/>
    </row>
    <row r="776" spans="1:56" s="20" customFormat="1" x14ac:dyDescent="0.25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80"/>
      <c r="AK776" s="80"/>
      <c r="AL776" s="80"/>
      <c r="AM776" s="80"/>
      <c r="AN776" s="80"/>
      <c r="AO776" s="80"/>
      <c r="AP776" s="80"/>
      <c r="AQ776" s="80"/>
      <c r="AR776" s="80"/>
      <c r="AS776" s="80"/>
      <c r="AT776" s="80"/>
      <c r="AU776" s="80"/>
      <c r="AV776" s="80"/>
      <c r="AW776" s="80"/>
      <c r="AX776" s="80"/>
      <c r="AY776" s="80"/>
      <c r="AZ776" s="80"/>
      <c r="BA776" s="80"/>
      <c r="BB776" s="80"/>
      <c r="BC776" s="80"/>
      <c r="BD776" s="80"/>
    </row>
    <row r="777" spans="1:56" s="20" customFormat="1" x14ac:dyDescent="0.25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0"/>
      <c r="AK777" s="80"/>
      <c r="AL777" s="80"/>
      <c r="AM777" s="80"/>
      <c r="AN777" s="80"/>
      <c r="AO777" s="80"/>
      <c r="AP777" s="80"/>
      <c r="AQ777" s="80"/>
      <c r="AR777" s="80"/>
      <c r="AS777" s="80"/>
      <c r="AT777" s="80"/>
      <c r="AU777" s="80"/>
      <c r="AV777" s="80"/>
      <c r="AW777" s="80"/>
      <c r="AX777" s="80"/>
      <c r="AY777" s="80"/>
      <c r="AZ777" s="80"/>
      <c r="BA777" s="80"/>
      <c r="BB777" s="80"/>
      <c r="BC777" s="80"/>
      <c r="BD777" s="80"/>
    </row>
    <row r="778" spans="1:56" s="20" customFormat="1" x14ac:dyDescent="0.25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0"/>
      <c r="AK778" s="80"/>
      <c r="AL778" s="80"/>
      <c r="AM778" s="80"/>
      <c r="AN778" s="80"/>
      <c r="AO778" s="80"/>
      <c r="AP778" s="80"/>
      <c r="AQ778" s="80"/>
      <c r="AR778" s="80"/>
      <c r="AS778" s="80"/>
      <c r="AT778" s="80"/>
      <c r="AU778" s="80"/>
      <c r="AV778" s="80"/>
      <c r="AW778" s="80"/>
      <c r="AX778" s="80"/>
      <c r="AY778" s="80"/>
      <c r="AZ778" s="80"/>
      <c r="BA778" s="80"/>
      <c r="BB778" s="80"/>
      <c r="BC778" s="80"/>
      <c r="BD778" s="80"/>
    </row>
    <row r="779" spans="1:56" s="20" customFormat="1" x14ac:dyDescent="0.25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  <c r="AL779" s="80"/>
      <c r="AM779" s="80"/>
      <c r="AN779" s="80"/>
      <c r="AO779" s="80"/>
      <c r="AP779" s="80"/>
      <c r="AQ779" s="80"/>
      <c r="AR779" s="80"/>
      <c r="AS779" s="80"/>
      <c r="AT779" s="80"/>
      <c r="AU779" s="80"/>
      <c r="AV779" s="80"/>
      <c r="AW779" s="80"/>
      <c r="AX779" s="80"/>
      <c r="AY779" s="80"/>
      <c r="AZ779" s="80"/>
      <c r="BA779" s="80"/>
      <c r="BB779" s="80"/>
      <c r="BC779" s="80"/>
      <c r="BD779" s="80"/>
    </row>
    <row r="780" spans="1:56" s="20" customFormat="1" x14ac:dyDescent="0.25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0"/>
      <c r="AK780" s="80"/>
      <c r="AL780" s="80"/>
      <c r="AM780" s="80"/>
      <c r="AN780" s="80"/>
      <c r="AO780" s="80"/>
      <c r="AP780" s="80"/>
      <c r="AQ780" s="80"/>
      <c r="AR780" s="80"/>
      <c r="AS780" s="80"/>
      <c r="AT780" s="80"/>
      <c r="AU780" s="80"/>
      <c r="AV780" s="80"/>
      <c r="AW780" s="80"/>
      <c r="AX780" s="80"/>
      <c r="AY780" s="80"/>
      <c r="AZ780" s="80"/>
      <c r="BA780" s="80"/>
      <c r="BB780" s="80"/>
      <c r="BC780" s="80"/>
      <c r="BD780" s="80"/>
    </row>
    <row r="781" spans="1:56" s="20" customFormat="1" x14ac:dyDescent="0.25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  <c r="AL781" s="80"/>
      <c r="AM781" s="80"/>
      <c r="AN781" s="80"/>
      <c r="AO781" s="80"/>
      <c r="AP781" s="80"/>
      <c r="AQ781" s="80"/>
      <c r="AR781" s="80"/>
      <c r="AS781" s="80"/>
      <c r="AT781" s="80"/>
      <c r="AU781" s="80"/>
      <c r="AV781" s="80"/>
      <c r="AW781" s="80"/>
      <c r="AX781" s="80"/>
      <c r="AY781" s="80"/>
      <c r="AZ781" s="80"/>
      <c r="BA781" s="80"/>
      <c r="BB781" s="80"/>
      <c r="BC781" s="80"/>
      <c r="BD781" s="80"/>
    </row>
    <row r="782" spans="1:56" s="20" customFormat="1" x14ac:dyDescent="0.25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  <c r="AL782" s="80"/>
      <c r="AM782" s="80"/>
      <c r="AN782" s="80"/>
      <c r="AO782" s="80"/>
      <c r="AP782" s="80"/>
      <c r="AQ782" s="80"/>
      <c r="AR782" s="80"/>
      <c r="AS782" s="80"/>
      <c r="AT782" s="80"/>
      <c r="AU782" s="80"/>
      <c r="AV782" s="80"/>
      <c r="AW782" s="80"/>
      <c r="AX782" s="80"/>
      <c r="AY782" s="80"/>
      <c r="AZ782" s="80"/>
      <c r="BA782" s="80"/>
      <c r="BB782" s="80"/>
      <c r="BC782" s="80"/>
      <c r="BD782" s="80"/>
    </row>
    <row r="783" spans="1:56" s="20" customFormat="1" x14ac:dyDescent="0.25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</row>
    <row r="784" spans="1:56" s="20" customFormat="1" x14ac:dyDescent="0.25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80"/>
      <c r="AK784" s="80"/>
      <c r="AL784" s="80"/>
      <c r="AM784" s="80"/>
      <c r="AN784" s="80"/>
      <c r="AO784" s="80"/>
      <c r="AP784" s="80"/>
      <c r="AQ784" s="80"/>
      <c r="AR784" s="80"/>
      <c r="AS784" s="80"/>
      <c r="AT784" s="80"/>
      <c r="AU784" s="80"/>
      <c r="AV784" s="80"/>
      <c r="AW784" s="80"/>
      <c r="AX784" s="80"/>
      <c r="AY784" s="80"/>
      <c r="AZ784" s="80"/>
      <c r="BA784" s="80"/>
      <c r="BB784" s="80"/>
      <c r="BC784" s="80"/>
      <c r="BD784" s="80"/>
    </row>
    <row r="785" spans="1:56" s="20" customFormat="1" x14ac:dyDescent="0.25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  <c r="AP785" s="80"/>
      <c r="AQ785" s="80"/>
      <c r="AR785" s="80"/>
      <c r="AS785" s="80"/>
      <c r="AT785" s="80"/>
      <c r="AU785" s="80"/>
      <c r="AV785" s="80"/>
      <c r="AW785" s="80"/>
      <c r="AX785" s="80"/>
      <c r="AY785" s="80"/>
      <c r="AZ785" s="80"/>
      <c r="BA785" s="80"/>
      <c r="BB785" s="80"/>
      <c r="BC785" s="80"/>
      <c r="BD785" s="80"/>
    </row>
    <row r="786" spans="1:56" s="20" customFormat="1" x14ac:dyDescent="0.25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0"/>
      <c r="AK786" s="80"/>
      <c r="AL786" s="80"/>
      <c r="AM786" s="80"/>
      <c r="AN786" s="80"/>
      <c r="AO786" s="80"/>
      <c r="AP786" s="80"/>
      <c r="AQ786" s="80"/>
      <c r="AR786" s="80"/>
      <c r="AS786" s="80"/>
      <c r="AT786" s="80"/>
      <c r="AU786" s="80"/>
      <c r="AV786" s="80"/>
      <c r="AW786" s="80"/>
      <c r="AX786" s="80"/>
      <c r="AY786" s="80"/>
      <c r="AZ786" s="80"/>
      <c r="BA786" s="80"/>
      <c r="BB786" s="80"/>
      <c r="BC786" s="80"/>
      <c r="BD786" s="80"/>
    </row>
    <row r="787" spans="1:56" s="20" customFormat="1" x14ac:dyDescent="0.25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  <c r="AL787" s="80"/>
      <c r="AM787" s="80"/>
      <c r="AN787" s="80"/>
      <c r="AO787" s="80"/>
      <c r="AP787" s="80"/>
      <c r="AQ787" s="80"/>
      <c r="AR787" s="80"/>
      <c r="AS787" s="80"/>
      <c r="AT787" s="80"/>
      <c r="AU787" s="80"/>
      <c r="AV787" s="80"/>
      <c r="AW787" s="80"/>
      <c r="AX787" s="80"/>
      <c r="AY787" s="80"/>
      <c r="AZ787" s="80"/>
      <c r="BA787" s="80"/>
      <c r="BB787" s="80"/>
      <c r="BC787" s="80"/>
      <c r="BD787" s="80"/>
    </row>
    <row r="788" spans="1:56" s="20" customFormat="1" x14ac:dyDescent="0.25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0"/>
      <c r="AK788" s="80"/>
      <c r="AL788" s="80"/>
      <c r="AM788" s="80"/>
      <c r="AN788" s="80"/>
      <c r="AO788" s="80"/>
      <c r="AP788" s="80"/>
      <c r="AQ788" s="80"/>
      <c r="AR788" s="80"/>
      <c r="AS788" s="80"/>
      <c r="AT788" s="80"/>
      <c r="AU788" s="80"/>
      <c r="AV788" s="80"/>
      <c r="AW788" s="80"/>
      <c r="AX788" s="80"/>
      <c r="AY788" s="80"/>
      <c r="AZ788" s="80"/>
      <c r="BA788" s="80"/>
      <c r="BB788" s="80"/>
      <c r="BC788" s="80"/>
      <c r="BD788" s="80"/>
    </row>
    <row r="789" spans="1:56" s="20" customFormat="1" x14ac:dyDescent="0.25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  <c r="AL789" s="80"/>
      <c r="AM789" s="80"/>
      <c r="AN789" s="80"/>
      <c r="AO789" s="80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</row>
    <row r="790" spans="1:56" s="20" customFormat="1" x14ac:dyDescent="0.25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  <c r="AJ790" s="80"/>
      <c r="AK790" s="80"/>
      <c r="AL790" s="80"/>
      <c r="AM790" s="80"/>
      <c r="AN790" s="80"/>
      <c r="AO790" s="80"/>
      <c r="AP790" s="80"/>
      <c r="AQ790" s="80"/>
      <c r="AR790" s="80"/>
      <c r="AS790" s="80"/>
      <c r="AT790" s="80"/>
      <c r="AU790" s="80"/>
      <c r="AV790" s="80"/>
      <c r="AW790" s="80"/>
      <c r="AX790" s="80"/>
      <c r="AY790" s="80"/>
      <c r="AZ790" s="80"/>
      <c r="BA790" s="80"/>
      <c r="BB790" s="80"/>
      <c r="BC790" s="80"/>
      <c r="BD790" s="80"/>
    </row>
    <row r="791" spans="1:56" s="20" customFormat="1" x14ac:dyDescent="0.25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  <c r="AL791" s="80"/>
      <c r="AM791" s="80"/>
      <c r="AN791" s="80"/>
      <c r="AO791" s="80"/>
      <c r="AP791" s="80"/>
      <c r="AQ791" s="80"/>
      <c r="AR791" s="80"/>
      <c r="AS791" s="80"/>
      <c r="AT791" s="80"/>
      <c r="AU791" s="80"/>
      <c r="AV791" s="80"/>
      <c r="AW791" s="80"/>
      <c r="AX791" s="80"/>
      <c r="AY791" s="80"/>
      <c r="AZ791" s="80"/>
      <c r="BA791" s="80"/>
      <c r="BB791" s="80"/>
      <c r="BC791" s="80"/>
      <c r="BD791" s="80"/>
    </row>
    <row r="792" spans="1:56" s="20" customFormat="1" x14ac:dyDescent="0.25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80"/>
      <c r="AK792" s="80"/>
      <c r="AL792" s="80"/>
      <c r="AM792" s="80"/>
      <c r="AN792" s="80"/>
      <c r="AO792" s="80"/>
      <c r="AP792" s="80"/>
      <c r="AQ792" s="80"/>
      <c r="AR792" s="80"/>
      <c r="AS792" s="80"/>
      <c r="AT792" s="80"/>
      <c r="AU792" s="80"/>
      <c r="AV792" s="80"/>
      <c r="AW792" s="80"/>
      <c r="AX792" s="80"/>
      <c r="AY792" s="80"/>
      <c r="AZ792" s="80"/>
      <c r="BA792" s="80"/>
      <c r="BB792" s="80"/>
      <c r="BC792" s="80"/>
      <c r="BD792" s="80"/>
    </row>
    <row r="793" spans="1:56" s="20" customFormat="1" x14ac:dyDescent="0.25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  <c r="AL793" s="80"/>
      <c r="AM793" s="80"/>
      <c r="AN793" s="80"/>
      <c r="AO793" s="80"/>
      <c r="AP793" s="80"/>
      <c r="AQ793" s="80"/>
      <c r="AR793" s="80"/>
      <c r="AS793" s="80"/>
      <c r="AT793" s="80"/>
      <c r="AU793" s="80"/>
      <c r="AV793" s="80"/>
      <c r="AW793" s="80"/>
      <c r="AX793" s="80"/>
      <c r="AY793" s="80"/>
      <c r="AZ793" s="80"/>
      <c r="BA793" s="80"/>
      <c r="BB793" s="80"/>
      <c r="BC793" s="80"/>
      <c r="BD793" s="80"/>
    </row>
    <row r="794" spans="1:56" s="20" customFormat="1" x14ac:dyDescent="0.25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0"/>
      <c r="AK794" s="80"/>
      <c r="AL794" s="80"/>
      <c r="AM794" s="80"/>
      <c r="AN794" s="80"/>
      <c r="AO794" s="80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</row>
    <row r="795" spans="1:56" s="20" customFormat="1" x14ac:dyDescent="0.25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</row>
    <row r="796" spans="1:56" s="20" customFormat="1" x14ac:dyDescent="0.25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</row>
    <row r="797" spans="1:56" s="20" customFormat="1" x14ac:dyDescent="0.25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</row>
    <row r="798" spans="1:56" s="20" customFormat="1" x14ac:dyDescent="0.25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0"/>
      <c r="AK798" s="80"/>
      <c r="AL798" s="80"/>
      <c r="AM798" s="80"/>
      <c r="AN798" s="80"/>
      <c r="AO798" s="80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</row>
    <row r="799" spans="1:56" s="20" customFormat="1" x14ac:dyDescent="0.25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</row>
    <row r="800" spans="1:56" s="20" customFormat="1" x14ac:dyDescent="0.25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0"/>
      <c r="AK800" s="80"/>
      <c r="AL800" s="80"/>
      <c r="AM800" s="80"/>
      <c r="AN800" s="80"/>
      <c r="AO800" s="80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</row>
    <row r="801" spans="1:56" s="20" customFormat="1" x14ac:dyDescent="0.25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</row>
    <row r="802" spans="1:56" s="20" customFormat="1" x14ac:dyDescent="0.25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0"/>
      <c r="AK802" s="80"/>
      <c r="AL802" s="80"/>
      <c r="AM802" s="80"/>
      <c r="AN802" s="80"/>
      <c r="AO802" s="80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</row>
    <row r="803" spans="1:56" s="20" customFormat="1" x14ac:dyDescent="0.25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  <c r="AL803" s="80"/>
      <c r="AM803" s="80"/>
      <c r="AN803" s="80"/>
      <c r="AO803" s="80"/>
      <c r="AP803" s="80"/>
      <c r="AQ803" s="80"/>
      <c r="AR803" s="80"/>
      <c r="AS803" s="80"/>
      <c r="AT803" s="80"/>
      <c r="AU803" s="80"/>
      <c r="AV803" s="80"/>
      <c r="AW803" s="80"/>
      <c r="AX803" s="80"/>
      <c r="AY803" s="80"/>
      <c r="AZ803" s="80"/>
      <c r="BA803" s="80"/>
      <c r="BB803" s="80"/>
      <c r="BC803" s="80"/>
      <c r="BD803" s="80"/>
    </row>
    <row r="804" spans="1:56" s="20" customFormat="1" x14ac:dyDescent="0.25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  <c r="AJ804" s="80"/>
      <c r="AK804" s="80"/>
      <c r="AL804" s="80"/>
      <c r="AM804" s="80"/>
      <c r="AN804" s="80"/>
      <c r="AO804" s="80"/>
      <c r="AP804" s="80"/>
      <c r="AQ804" s="80"/>
      <c r="AR804" s="80"/>
      <c r="AS804" s="80"/>
      <c r="AT804" s="80"/>
      <c r="AU804" s="80"/>
      <c r="AV804" s="80"/>
      <c r="AW804" s="80"/>
      <c r="AX804" s="80"/>
      <c r="AY804" s="80"/>
      <c r="AZ804" s="80"/>
      <c r="BA804" s="80"/>
      <c r="BB804" s="80"/>
      <c r="BC804" s="80"/>
      <c r="BD804" s="80"/>
    </row>
    <row r="805" spans="1:56" s="20" customFormat="1" x14ac:dyDescent="0.25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  <c r="AL805" s="80"/>
      <c r="AM805" s="80"/>
      <c r="AN805" s="80"/>
      <c r="AO805" s="80"/>
      <c r="AP805" s="80"/>
      <c r="AQ805" s="80"/>
      <c r="AR805" s="80"/>
      <c r="AS805" s="80"/>
      <c r="AT805" s="80"/>
      <c r="AU805" s="80"/>
      <c r="AV805" s="80"/>
      <c r="AW805" s="80"/>
      <c r="AX805" s="80"/>
      <c r="AY805" s="80"/>
      <c r="AZ805" s="80"/>
      <c r="BA805" s="80"/>
      <c r="BB805" s="80"/>
      <c r="BC805" s="80"/>
      <c r="BD805" s="80"/>
    </row>
    <row r="806" spans="1:56" s="20" customFormat="1" x14ac:dyDescent="0.25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80"/>
      <c r="AK806" s="80"/>
      <c r="AL806" s="80"/>
      <c r="AM806" s="80"/>
      <c r="AN806" s="80"/>
      <c r="AO806" s="80"/>
      <c r="AP806" s="80"/>
      <c r="AQ806" s="80"/>
      <c r="AR806" s="80"/>
      <c r="AS806" s="80"/>
      <c r="AT806" s="80"/>
      <c r="AU806" s="80"/>
      <c r="AV806" s="80"/>
      <c r="AW806" s="80"/>
      <c r="AX806" s="80"/>
      <c r="AY806" s="80"/>
      <c r="AZ806" s="80"/>
      <c r="BA806" s="80"/>
      <c r="BB806" s="80"/>
      <c r="BC806" s="80"/>
      <c r="BD806" s="80"/>
    </row>
    <row r="807" spans="1:56" s="20" customFormat="1" x14ac:dyDescent="0.25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0"/>
      <c r="AK807" s="80"/>
      <c r="AL807" s="80"/>
      <c r="AM807" s="80"/>
      <c r="AN807" s="80"/>
      <c r="AO807" s="80"/>
      <c r="AP807" s="80"/>
      <c r="AQ807" s="80"/>
      <c r="AR807" s="80"/>
      <c r="AS807" s="80"/>
      <c r="AT807" s="80"/>
      <c r="AU807" s="80"/>
      <c r="AV807" s="80"/>
      <c r="AW807" s="80"/>
      <c r="AX807" s="80"/>
      <c r="AY807" s="80"/>
      <c r="AZ807" s="80"/>
      <c r="BA807" s="80"/>
      <c r="BB807" s="80"/>
      <c r="BC807" s="80"/>
      <c r="BD807" s="80"/>
    </row>
    <row r="808" spans="1:56" s="20" customFormat="1" x14ac:dyDescent="0.25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0"/>
      <c r="AK808" s="80"/>
      <c r="AL808" s="80"/>
      <c r="AM808" s="80"/>
      <c r="AN808" s="80"/>
      <c r="AO808" s="80"/>
      <c r="AP808" s="80"/>
      <c r="AQ808" s="80"/>
      <c r="AR808" s="80"/>
      <c r="AS808" s="80"/>
      <c r="AT808" s="80"/>
      <c r="AU808" s="80"/>
      <c r="AV808" s="80"/>
      <c r="AW808" s="80"/>
      <c r="AX808" s="80"/>
      <c r="AY808" s="80"/>
      <c r="AZ808" s="80"/>
      <c r="BA808" s="80"/>
      <c r="BB808" s="80"/>
      <c r="BC808" s="80"/>
      <c r="BD808" s="80"/>
    </row>
    <row r="809" spans="1:56" s="20" customFormat="1" x14ac:dyDescent="0.25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  <c r="AL809" s="80"/>
      <c r="AM809" s="80"/>
      <c r="AN809" s="80"/>
      <c r="AO809" s="80"/>
      <c r="AP809" s="80"/>
      <c r="AQ809" s="80"/>
      <c r="AR809" s="80"/>
      <c r="AS809" s="80"/>
      <c r="AT809" s="80"/>
      <c r="AU809" s="80"/>
      <c r="AV809" s="80"/>
      <c r="AW809" s="80"/>
      <c r="AX809" s="80"/>
      <c r="AY809" s="80"/>
      <c r="AZ809" s="80"/>
      <c r="BA809" s="80"/>
      <c r="BB809" s="80"/>
      <c r="BC809" s="80"/>
      <c r="BD809" s="80"/>
    </row>
    <row r="810" spans="1:56" s="20" customFormat="1" x14ac:dyDescent="0.25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  <c r="AJ810" s="80"/>
      <c r="AK810" s="80"/>
      <c r="AL810" s="80"/>
      <c r="AM810" s="80"/>
      <c r="AN810" s="80"/>
      <c r="AO810" s="80"/>
      <c r="AP810" s="80"/>
      <c r="AQ810" s="80"/>
      <c r="AR810" s="80"/>
      <c r="AS810" s="80"/>
      <c r="AT810" s="80"/>
      <c r="AU810" s="80"/>
      <c r="AV810" s="80"/>
      <c r="AW810" s="80"/>
      <c r="AX810" s="80"/>
      <c r="AY810" s="80"/>
      <c r="AZ810" s="80"/>
      <c r="BA810" s="80"/>
      <c r="BB810" s="80"/>
      <c r="BC810" s="80"/>
      <c r="BD810" s="80"/>
    </row>
    <row r="811" spans="1:56" s="20" customFormat="1" x14ac:dyDescent="0.25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  <c r="AN811" s="80"/>
      <c r="AO811" s="80"/>
      <c r="AP811" s="80"/>
      <c r="AQ811" s="80"/>
      <c r="AR811" s="80"/>
      <c r="AS811" s="80"/>
      <c r="AT811" s="80"/>
      <c r="AU811" s="80"/>
      <c r="AV811" s="80"/>
      <c r="AW811" s="80"/>
      <c r="AX811" s="80"/>
      <c r="AY811" s="80"/>
      <c r="AZ811" s="80"/>
      <c r="BA811" s="80"/>
      <c r="BB811" s="80"/>
      <c r="BC811" s="80"/>
      <c r="BD811" s="80"/>
    </row>
    <row r="812" spans="1:56" s="20" customFormat="1" x14ac:dyDescent="0.25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80"/>
      <c r="AK812" s="80"/>
      <c r="AL812" s="80"/>
      <c r="AM812" s="80"/>
      <c r="AN812" s="80"/>
      <c r="AO812" s="80"/>
      <c r="AP812" s="80"/>
      <c r="AQ812" s="80"/>
      <c r="AR812" s="80"/>
      <c r="AS812" s="80"/>
      <c r="AT812" s="80"/>
      <c r="AU812" s="80"/>
      <c r="AV812" s="80"/>
      <c r="AW812" s="80"/>
      <c r="AX812" s="80"/>
      <c r="AY812" s="80"/>
      <c r="AZ812" s="80"/>
      <c r="BA812" s="80"/>
      <c r="BB812" s="80"/>
      <c r="BC812" s="80"/>
      <c r="BD812" s="80"/>
    </row>
    <row r="813" spans="1:56" s="20" customFormat="1" x14ac:dyDescent="0.25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  <c r="AL813" s="80"/>
      <c r="AM813" s="80"/>
      <c r="AN813" s="80"/>
      <c r="AO813" s="80"/>
      <c r="AP813" s="80"/>
      <c r="AQ813" s="80"/>
      <c r="AR813" s="80"/>
      <c r="AS813" s="80"/>
      <c r="AT813" s="80"/>
      <c r="AU813" s="80"/>
      <c r="AV813" s="80"/>
      <c r="AW813" s="80"/>
      <c r="AX813" s="80"/>
      <c r="AY813" s="80"/>
      <c r="AZ813" s="80"/>
      <c r="BA813" s="80"/>
      <c r="BB813" s="80"/>
      <c r="BC813" s="80"/>
      <c r="BD813" s="80"/>
    </row>
    <row r="814" spans="1:56" s="20" customFormat="1" x14ac:dyDescent="0.25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  <c r="AO814" s="80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</row>
    <row r="815" spans="1:56" s="20" customFormat="1" x14ac:dyDescent="0.25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  <c r="AL815" s="80"/>
      <c r="AM815" s="80"/>
      <c r="AN815" s="80"/>
      <c r="AO815" s="80"/>
      <c r="AP815" s="80"/>
      <c r="AQ815" s="80"/>
      <c r="AR815" s="80"/>
      <c r="AS815" s="80"/>
      <c r="AT815" s="80"/>
      <c r="AU815" s="80"/>
      <c r="AV815" s="80"/>
      <c r="AW815" s="80"/>
      <c r="AX815" s="80"/>
      <c r="AY815" s="80"/>
      <c r="AZ815" s="80"/>
      <c r="BA815" s="80"/>
      <c r="BB815" s="80"/>
      <c r="BC815" s="80"/>
      <c r="BD815" s="80"/>
    </row>
    <row r="816" spans="1:56" s="20" customFormat="1" x14ac:dyDescent="0.25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0"/>
      <c r="AK816" s="80"/>
      <c r="AL816" s="80"/>
      <c r="AM816" s="80"/>
      <c r="AN816" s="80"/>
      <c r="AO816" s="80"/>
      <c r="AP816" s="80"/>
      <c r="AQ816" s="80"/>
      <c r="AR816" s="80"/>
      <c r="AS816" s="80"/>
      <c r="AT816" s="80"/>
      <c r="AU816" s="80"/>
      <c r="AV816" s="80"/>
      <c r="AW816" s="80"/>
      <c r="AX816" s="80"/>
      <c r="AY816" s="80"/>
      <c r="AZ816" s="80"/>
      <c r="BA816" s="80"/>
      <c r="BB816" s="80"/>
      <c r="BC816" s="80"/>
      <c r="BD816" s="80"/>
    </row>
    <row r="817" spans="1:56" s="20" customFormat="1" x14ac:dyDescent="0.25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  <c r="AL817" s="80"/>
      <c r="AM817" s="80"/>
      <c r="AN817" s="80"/>
      <c r="AO817" s="80"/>
      <c r="AP817" s="80"/>
      <c r="AQ817" s="80"/>
      <c r="AR817" s="80"/>
      <c r="AS817" s="80"/>
      <c r="AT817" s="80"/>
      <c r="AU817" s="80"/>
      <c r="AV817" s="80"/>
      <c r="AW817" s="80"/>
      <c r="AX817" s="80"/>
      <c r="AY817" s="80"/>
      <c r="AZ817" s="80"/>
      <c r="BA817" s="80"/>
      <c r="BB817" s="80"/>
      <c r="BC817" s="80"/>
      <c r="BD817" s="80"/>
    </row>
    <row r="818" spans="1:56" s="20" customFormat="1" x14ac:dyDescent="0.25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0"/>
      <c r="AK818" s="80"/>
      <c r="AL818" s="80"/>
      <c r="AM818" s="80"/>
      <c r="AN818" s="80"/>
      <c r="AO818" s="80"/>
      <c r="AP818" s="80"/>
      <c r="AQ818" s="80"/>
      <c r="AR818" s="80"/>
      <c r="AS818" s="80"/>
      <c r="AT818" s="80"/>
      <c r="AU818" s="80"/>
      <c r="AV818" s="80"/>
      <c r="AW818" s="80"/>
      <c r="AX818" s="80"/>
      <c r="AY818" s="80"/>
      <c r="AZ818" s="80"/>
      <c r="BA818" s="80"/>
      <c r="BB818" s="80"/>
      <c r="BC818" s="80"/>
      <c r="BD818" s="80"/>
    </row>
    <row r="819" spans="1:56" s="20" customFormat="1" x14ac:dyDescent="0.25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  <c r="AP819" s="80"/>
      <c r="AQ819" s="80"/>
      <c r="AR819" s="80"/>
      <c r="AS819" s="80"/>
      <c r="AT819" s="80"/>
      <c r="AU819" s="80"/>
      <c r="AV819" s="80"/>
      <c r="AW819" s="80"/>
      <c r="AX819" s="80"/>
      <c r="AY819" s="80"/>
      <c r="AZ819" s="80"/>
      <c r="BA819" s="80"/>
      <c r="BB819" s="80"/>
      <c r="BC819" s="80"/>
      <c r="BD819" s="80"/>
    </row>
    <row r="820" spans="1:56" s="20" customFormat="1" x14ac:dyDescent="0.25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0"/>
      <c r="AK820" s="80"/>
      <c r="AL820" s="80"/>
      <c r="AM820" s="80"/>
      <c r="AN820" s="80"/>
      <c r="AO820" s="80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</row>
    <row r="821" spans="1:56" s="20" customFormat="1" x14ac:dyDescent="0.25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  <c r="AL821" s="80"/>
      <c r="AM821" s="80"/>
      <c r="AN821" s="80"/>
      <c r="AO821" s="80"/>
      <c r="AP821" s="80"/>
      <c r="AQ821" s="80"/>
      <c r="AR821" s="80"/>
      <c r="AS821" s="80"/>
      <c r="AT821" s="80"/>
      <c r="AU821" s="80"/>
      <c r="AV821" s="80"/>
      <c r="AW821" s="80"/>
      <c r="AX821" s="80"/>
      <c r="AY821" s="80"/>
      <c r="AZ821" s="80"/>
      <c r="BA821" s="80"/>
      <c r="BB821" s="80"/>
      <c r="BC821" s="80"/>
      <c r="BD821" s="80"/>
    </row>
    <row r="822" spans="1:56" s="20" customFormat="1" x14ac:dyDescent="0.25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  <c r="AL822" s="80"/>
      <c r="AM822" s="80"/>
      <c r="AN822" s="80"/>
      <c r="AO822" s="80"/>
      <c r="AP822" s="80"/>
      <c r="AQ822" s="80"/>
      <c r="AR822" s="80"/>
      <c r="AS822" s="80"/>
      <c r="AT822" s="80"/>
      <c r="AU822" s="80"/>
      <c r="AV822" s="80"/>
      <c r="AW822" s="80"/>
      <c r="AX822" s="80"/>
      <c r="AY822" s="80"/>
      <c r="AZ822" s="80"/>
      <c r="BA822" s="80"/>
      <c r="BB822" s="80"/>
      <c r="BC822" s="80"/>
      <c r="BD822" s="80"/>
    </row>
    <row r="823" spans="1:56" s="20" customFormat="1" x14ac:dyDescent="0.25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  <c r="AL823" s="80"/>
      <c r="AM823" s="80"/>
      <c r="AN823" s="80"/>
      <c r="AO823" s="80"/>
      <c r="AP823" s="80"/>
      <c r="AQ823" s="80"/>
      <c r="AR823" s="80"/>
      <c r="AS823" s="80"/>
      <c r="AT823" s="80"/>
      <c r="AU823" s="80"/>
      <c r="AV823" s="80"/>
      <c r="AW823" s="80"/>
      <c r="AX823" s="80"/>
      <c r="AY823" s="80"/>
      <c r="AZ823" s="80"/>
      <c r="BA823" s="80"/>
      <c r="BB823" s="80"/>
      <c r="BC823" s="80"/>
      <c r="BD823" s="80"/>
    </row>
    <row r="824" spans="1:56" s="20" customFormat="1" x14ac:dyDescent="0.25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0"/>
      <c r="AK824" s="80"/>
      <c r="AL824" s="80"/>
      <c r="AM824" s="80"/>
      <c r="AN824" s="80"/>
      <c r="AO824" s="80"/>
      <c r="AP824" s="80"/>
      <c r="AQ824" s="80"/>
      <c r="AR824" s="80"/>
      <c r="AS824" s="80"/>
      <c r="AT824" s="80"/>
      <c r="AU824" s="80"/>
      <c r="AV824" s="80"/>
      <c r="AW824" s="80"/>
      <c r="AX824" s="80"/>
      <c r="AY824" s="80"/>
      <c r="AZ824" s="80"/>
      <c r="BA824" s="80"/>
      <c r="BB824" s="80"/>
      <c r="BC824" s="80"/>
      <c r="BD824" s="80"/>
    </row>
    <row r="825" spans="1:56" s="20" customFormat="1" x14ac:dyDescent="0.25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  <c r="AL825" s="80"/>
      <c r="AM825" s="80"/>
      <c r="AN825" s="80"/>
      <c r="AO825" s="80"/>
      <c r="AP825" s="80"/>
      <c r="AQ825" s="80"/>
      <c r="AR825" s="80"/>
      <c r="AS825" s="80"/>
      <c r="AT825" s="80"/>
      <c r="AU825" s="80"/>
      <c r="AV825" s="80"/>
      <c r="AW825" s="80"/>
      <c r="AX825" s="80"/>
      <c r="AY825" s="80"/>
      <c r="AZ825" s="80"/>
      <c r="BA825" s="80"/>
      <c r="BB825" s="80"/>
      <c r="BC825" s="80"/>
      <c r="BD825" s="80"/>
    </row>
    <row r="826" spans="1:56" s="20" customFormat="1" x14ac:dyDescent="0.25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  <c r="AL826" s="80"/>
      <c r="AM826" s="80"/>
      <c r="AN826" s="80"/>
      <c r="AO826" s="80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</row>
    <row r="827" spans="1:56" s="20" customFormat="1" x14ac:dyDescent="0.25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  <c r="AL827" s="80"/>
      <c r="AM827" s="80"/>
      <c r="AN827" s="80"/>
      <c r="AO827" s="80"/>
      <c r="AP827" s="80"/>
      <c r="AQ827" s="80"/>
      <c r="AR827" s="80"/>
      <c r="AS827" s="80"/>
      <c r="AT827" s="80"/>
      <c r="AU827" s="80"/>
      <c r="AV827" s="80"/>
      <c r="AW827" s="80"/>
      <c r="AX827" s="80"/>
      <c r="AY827" s="80"/>
      <c r="AZ827" s="80"/>
      <c r="BA827" s="80"/>
      <c r="BB827" s="80"/>
      <c r="BC827" s="80"/>
      <c r="BD827" s="80"/>
    </row>
    <row r="828" spans="1:56" s="20" customFormat="1" x14ac:dyDescent="0.25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0"/>
      <c r="AK828" s="80"/>
      <c r="AL828" s="80"/>
      <c r="AM828" s="80"/>
      <c r="AN828" s="80"/>
      <c r="AO828" s="80"/>
      <c r="AP828" s="80"/>
      <c r="AQ828" s="80"/>
      <c r="AR828" s="80"/>
      <c r="AS828" s="80"/>
      <c r="AT828" s="80"/>
      <c r="AU828" s="80"/>
      <c r="AV828" s="80"/>
      <c r="AW828" s="80"/>
      <c r="AX828" s="80"/>
      <c r="AY828" s="80"/>
      <c r="AZ828" s="80"/>
      <c r="BA828" s="80"/>
      <c r="BB828" s="80"/>
      <c r="BC828" s="80"/>
      <c r="BD828" s="80"/>
    </row>
    <row r="829" spans="1:56" s="20" customFormat="1" x14ac:dyDescent="0.25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</row>
    <row r="830" spans="1:56" s="20" customFormat="1" x14ac:dyDescent="0.25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  <c r="AL830" s="80"/>
      <c r="AM830" s="80"/>
      <c r="AN830" s="80"/>
      <c r="AO830" s="80"/>
      <c r="AP830" s="80"/>
      <c r="AQ830" s="80"/>
      <c r="AR830" s="80"/>
      <c r="AS830" s="80"/>
      <c r="AT830" s="80"/>
      <c r="AU830" s="80"/>
      <c r="AV830" s="80"/>
      <c r="AW830" s="80"/>
      <c r="AX830" s="80"/>
      <c r="AY830" s="80"/>
      <c r="AZ830" s="80"/>
      <c r="BA830" s="80"/>
      <c r="BB830" s="80"/>
      <c r="BC830" s="80"/>
      <c r="BD830" s="80"/>
    </row>
    <row r="831" spans="1:56" s="20" customFormat="1" x14ac:dyDescent="0.25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  <c r="AL831" s="80"/>
      <c r="AM831" s="80"/>
      <c r="AN831" s="80"/>
      <c r="AO831" s="80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</row>
    <row r="832" spans="1:56" s="20" customFormat="1" x14ac:dyDescent="0.25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0"/>
      <c r="AK832" s="80"/>
      <c r="AL832" s="80"/>
      <c r="AM832" s="80"/>
      <c r="AN832" s="80"/>
      <c r="AO832" s="80"/>
      <c r="AP832" s="80"/>
      <c r="AQ832" s="80"/>
      <c r="AR832" s="80"/>
      <c r="AS832" s="80"/>
      <c r="AT832" s="80"/>
      <c r="AU832" s="80"/>
      <c r="AV832" s="80"/>
      <c r="AW832" s="80"/>
      <c r="AX832" s="80"/>
      <c r="AY832" s="80"/>
      <c r="AZ832" s="80"/>
      <c r="BA832" s="80"/>
      <c r="BB832" s="80"/>
      <c r="BC832" s="80"/>
      <c r="BD832" s="80"/>
    </row>
    <row r="833" spans="1:56" s="20" customFormat="1" x14ac:dyDescent="0.25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  <c r="AL833" s="80"/>
      <c r="AM833" s="80"/>
      <c r="AN833" s="80"/>
      <c r="AO833" s="80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</row>
    <row r="834" spans="1:56" s="20" customFormat="1" x14ac:dyDescent="0.25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  <c r="AL834" s="80"/>
      <c r="AM834" s="80"/>
      <c r="AN834" s="80"/>
      <c r="AO834" s="80"/>
      <c r="AP834" s="80"/>
      <c r="AQ834" s="80"/>
      <c r="AR834" s="80"/>
      <c r="AS834" s="80"/>
      <c r="AT834" s="80"/>
      <c r="AU834" s="80"/>
      <c r="AV834" s="80"/>
      <c r="AW834" s="80"/>
      <c r="AX834" s="80"/>
      <c r="AY834" s="80"/>
      <c r="AZ834" s="80"/>
      <c r="BA834" s="80"/>
      <c r="BB834" s="80"/>
      <c r="BC834" s="80"/>
      <c r="BD834" s="80"/>
    </row>
    <row r="835" spans="1:56" s="20" customFormat="1" x14ac:dyDescent="0.25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  <c r="AQ835" s="80"/>
      <c r="AR835" s="80"/>
      <c r="AS835" s="80"/>
      <c r="AT835" s="80"/>
      <c r="AU835" s="80"/>
      <c r="AV835" s="80"/>
      <c r="AW835" s="80"/>
      <c r="AX835" s="80"/>
      <c r="AY835" s="80"/>
      <c r="AZ835" s="80"/>
      <c r="BA835" s="80"/>
      <c r="BB835" s="80"/>
      <c r="BC835" s="80"/>
      <c r="BD835" s="80"/>
    </row>
    <row r="836" spans="1:56" s="20" customFormat="1" x14ac:dyDescent="0.25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  <c r="AL836" s="80"/>
      <c r="AM836" s="80"/>
      <c r="AN836" s="80"/>
      <c r="AO836" s="80"/>
      <c r="AP836" s="80"/>
      <c r="AQ836" s="80"/>
      <c r="AR836" s="80"/>
      <c r="AS836" s="80"/>
      <c r="AT836" s="80"/>
      <c r="AU836" s="80"/>
      <c r="AV836" s="80"/>
      <c r="AW836" s="80"/>
      <c r="AX836" s="80"/>
      <c r="AY836" s="80"/>
      <c r="AZ836" s="80"/>
      <c r="BA836" s="80"/>
      <c r="BB836" s="80"/>
      <c r="BC836" s="80"/>
      <c r="BD836" s="80"/>
    </row>
    <row r="837" spans="1:56" s="20" customFormat="1" x14ac:dyDescent="0.25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</row>
    <row r="838" spans="1:56" s="20" customFormat="1" x14ac:dyDescent="0.25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</row>
    <row r="839" spans="1:56" s="20" customFormat="1" x14ac:dyDescent="0.25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</row>
    <row r="840" spans="1:56" s="20" customFormat="1" x14ac:dyDescent="0.25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</row>
    <row r="841" spans="1:56" s="20" customFormat="1" x14ac:dyDescent="0.25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</row>
    <row r="842" spans="1:56" s="20" customFormat="1" x14ac:dyDescent="0.25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</row>
    <row r="843" spans="1:56" s="20" customFormat="1" x14ac:dyDescent="0.25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</row>
    <row r="844" spans="1:56" s="20" customFormat="1" x14ac:dyDescent="0.25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</row>
    <row r="845" spans="1:56" s="20" customFormat="1" x14ac:dyDescent="0.25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</row>
    <row r="846" spans="1:56" s="20" customFormat="1" x14ac:dyDescent="0.25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</row>
    <row r="847" spans="1:56" s="20" customFormat="1" x14ac:dyDescent="0.25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</row>
    <row r="848" spans="1:56" s="20" customFormat="1" x14ac:dyDescent="0.25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</row>
    <row r="849" spans="1:56" s="20" customFormat="1" x14ac:dyDescent="0.25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</row>
    <row r="850" spans="1:56" s="20" customFormat="1" x14ac:dyDescent="0.25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</row>
    <row r="851" spans="1:56" s="20" customFormat="1" x14ac:dyDescent="0.25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</row>
    <row r="852" spans="1:56" s="20" customFormat="1" x14ac:dyDescent="0.25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</row>
    <row r="853" spans="1:56" s="20" customFormat="1" x14ac:dyDescent="0.25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</row>
    <row r="854" spans="1:56" s="20" customFormat="1" x14ac:dyDescent="0.25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</row>
    <row r="855" spans="1:56" s="20" customFormat="1" x14ac:dyDescent="0.25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</row>
    <row r="856" spans="1:56" s="20" customFormat="1" x14ac:dyDescent="0.25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</row>
    <row r="857" spans="1:56" s="20" customFormat="1" x14ac:dyDescent="0.25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</row>
    <row r="858" spans="1:56" s="20" customFormat="1" x14ac:dyDescent="0.25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0"/>
      <c r="AK858" s="80"/>
      <c r="AL858" s="80"/>
      <c r="AM858" s="80"/>
      <c r="AN858" s="80"/>
      <c r="AO858" s="80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</row>
    <row r="859" spans="1:56" s="20" customFormat="1" x14ac:dyDescent="0.25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</row>
    <row r="860" spans="1:56" s="20" customFormat="1" x14ac:dyDescent="0.25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</row>
    <row r="861" spans="1:56" s="20" customFormat="1" x14ac:dyDescent="0.25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</row>
    <row r="862" spans="1:56" s="20" customFormat="1" x14ac:dyDescent="0.25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0"/>
      <c r="AK862" s="80"/>
      <c r="AL862" s="80"/>
      <c r="AM862" s="80"/>
      <c r="AN862" s="80"/>
      <c r="AO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</row>
    <row r="863" spans="1:56" s="20" customFormat="1" x14ac:dyDescent="0.25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</row>
    <row r="864" spans="1:56" s="20" customFormat="1" x14ac:dyDescent="0.25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0"/>
      <c r="AK864" s="80"/>
      <c r="AL864" s="80"/>
      <c r="AM864" s="80"/>
      <c r="AN864" s="80"/>
      <c r="AO864" s="80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</row>
    <row r="865" spans="1:56" s="20" customFormat="1" x14ac:dyDescent="0.25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</row>
    <row r="866" spans="1:56" s="20" customFormat="1" x14ac:dyDescent="0.25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</row>
    <row r="867" spans="1:56" s="20" customFormat="1" x14ac:dyDescent="0.25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</row>
    <row r="868" spans="1:56" s="20" customFormat="1" x14ac:dyDescent="0.25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0"/>
      <c r="AK868" s="80"/>
      <c r="AL868" s="80"/>
      <c r="AM868" s="80"/>
      <c r="AN868" s="80"/>
      <c r="AO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</row>
    <row r="869" spans="1:56" s="20" customFormat="1" x14ac:dyDescent="0.25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</row>
    <row r="870" spans="1:56" s="20" customFormat="1" x14ac:dyDescent="0.25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0"/>
      <c r="AK870" s="80"/>
      <c r="AL870" s="80"/>
      <c r="AM870" s="80"/>
      <c r="AN870" s="80"/>
      <c r="AO870" s="80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</row>
    <row r="871" spans="1:56" s="20" customFormat="1" x14ac:dyDescent="0.25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</row>
    <row r="872" spans="1:56" s="20" customFormat="1" x14ac:dyDescent="0.25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0"/>
      <c r="AK872" s="80"/>
      <c r="AL872" s="80"/>
      <c r="AM872" s="80"/>
      <c r="AN872" s="80"/>
      <c r="AO872" s="80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</row>
    <row r="873" spans="1:56" s="20" customFormat="1" x14ac:dyDescent="0.25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  <c r="AL873" s="80"/>
      <c r="AM873" s="80"/>
      <c r="AN873" s="80"/>
      <c r="AO873" s="80"/>
      <c r="AP873" s="80"/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</row>
    <row r="874" spans="1:56" s="20" customFormat="1" x14ac:dyDescent="0.25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  <c r="AL874" s="80"/>
      <c r="AM874" s="80"/>
      <c r="AN874" s="80"/>
      <c r="AO874" s="80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</row>
    <row r="875" spans="1:56" s="20" customFormat="1" x14ac:dyDescent="0.25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0"/>
      <c r="AK875" s="80"/>
      <c r="AL875" s="80"/>
      <c r="AM875" s="80"/>
      <c r="AN875" s="80"/>
      <c r="AO875" s="80"/>
      <c r="AP875" s="80"/>
      <c r="AQ875" s="80"/>
      <c r="AR875" s="80"/>
      <c r="AS875" s="80"/>
      <c r="AT875" s="80"/>
      <c r="AU875" s="80"/>
      <c r="AV875" s="80"/>
      <c r="AW875" s="80"/>
      <c r="AX875" s="80"/>
      <c r="AY875" s="80"/>
      <c r="AZ875" s="80"/>
      <c r="BA875" s="80"/>
      <c r="BB875" s="80"/>
      <c r="BC875" s="80"/>
      <c r="BD875" s="80"/>
    </row>
    <row r="876" spans="1:56" s="20" customFormat="1" x14ac:dyDescent="0.25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  <c r="AJ876" s="80"/>
      <c r="AK876" s="80"/>
      <c r="AL876" s="80"/>
      <c r="AM876" s="80"/>
      <c r="AN876" s="80"/>
      <c r="AO876" s="80"/>
      <c r="AP876" s="80"/>
      <c r="AQ876" s="80"/>
      <c r="AR876" s="80"/>
      <c r="AS876" s="80"/>
      <c r="AT876" s="80"/>
      <c r="AU876" s="80"/>
      <c r="AV876" s="80"/>
      <c r="AW876" s="80"/>
      <c r="AX876" s="80"/>
      <c r="AY876" s="80"/>
      <c r="AZ876" s="80"/>
      <c r="BA876" s="80"/>
      <c r="BB876" s="80"/>
      <c r="BC876" s="80"/>
      <c r="BD876" s="80"/>
    </row>
    <row r="877" spans="1:56" s="20" customFormat="1" x14ac:dyDescent="0.25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0"/>
      <c r="AK877" s="80"/>
      <c r="AL877" s="80"/>
      <c r="AM877" s="80"/>
      <c r="AN877" s="80"/>
      <c r="AO877" s="80"/>
      <c r="AP877" s="80"/>
      <c r="AQ877" s="80"/>
      <c r="AR877" s="80"/>
      <c r="AS877" s="80"/>
      <c r="AT877" s="80"/>
      <c r="AU877" s="80"/>
      <c r="AV877" s="80"/>
      <c r="AW877" s="80"/>
      <c r="AX877" s="80"/>
      <c r="AY877" s="80"/>
      <c r="AZ877" s="80"/>
      <c r="BA877" s="80"/>
      <c r="BB877" s="80"/>
      <c r="BC877" s="80"/>
      <c r="BD877" s="80"/>
    </row>
    <row r="878" spans="1:56" s="20" customFormat="1" x14ac:dyDescent="0.25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80"/>
      <c r="AK878" s="80"/>
      <c r="AL878" s="80"/>
      <c r="AM878" s="80"/>
      <c r="AN878" s="80"/>
      <c r="AO878" s="80"/>
      <c r="AP878" s="80"/>
      <c r="AQ878" s="80"/>
      <c r="AR878" s="80"/>
      <c r="AS878" s="80"/>
      <c r="AT878" s="80"/>
      <c r="AU878" s="80"/>
      <c r="AV878" s="80"/>
      <c r="AW878" s="80"/>
      <c r="AX878" s="80"/>
      <c r="AY878" s="80"/>
      <c r="AZ878" s="80"/>
      <c r="BA878" s="80"/>
      <c r="BB878" s="80"/>
      <c r="BC878" s="80"/>
      <c r="BD878" s="80"/>
    </row>
    <row r="879" spans="1:56" s="20" customFormat="1" x14ac:dyDescent="0.25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0"/>
      <c r="AK879" s="80"/>
      <c r="AL879" s="80"/>
      <c r="AM879" s="80"/>
      <c r="AN879" s="80"/>
      <c r="AO879" s="80"/>
      <c r="AP879" s="80"/>
      <c r="AQ879" s="80"/>
      <c r="AR879" s="80"/>
      <c r="AS879" s="80"/>
      <c r="AT879" s="80"/>
      <c r="AU879" s="80"/>
      <c r="AV879" s="80"/>
      <c r="AW879" s="80"/>
      <c r="AX879" s="80"/>
      <c r="AY879" s="80"/>
      <c r="AZ879" s="80"/>
      <c r="BA879" s="80"/>
      <c r="BB879" s="80"/>
      <c r="BC879" s="80"/>
      <c r="BD879" s="80"/>
    </row>
    <row r="880" spans="1:56" s="20" customFormat="1" x14ac:dyDescent="0.25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  <c r="AJ880" s="80"/>
      <c r="AK880" s="80"/>
      <c r="AL880" s="80"/>
      <c r="AM880" s="80"/>
      <c r="AN880" s="80"/>
      <c r="AO880" s="80"/>
      <c r="AP880" s="80"/>
      <c r="AQ880" s="80"/>
      <c r="AR880" s="80"/>
      <c r="AS880" s="80"/>
      <c r="AT880" s="80"/>
      <c r="AU880" s="80"/>
      <c r="AV880" s="80"/>
      <c r="AW880" s="80"/>
      <c r="AX880" s="80"/>
      <c r="AY880" s="80"/>
      <c r="AZ880" s="80"/>
      <c r="BA880" s="80"/>
      <c r="BB880" s="80"/>
      <c r="BC880" s="80"/>
      <c r="BD880" s="80"/>
    </row>
    <row r="881" spans="1:56" s="20" customFormat="1" x14ac:dyDescent="0.25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  <c r="AJ881" s="80"/>
      <c r="AK881" s="80"/>
      <c r="AL881" s="80"/>
      <c r="AM881" s="80"/>
      <c r="AN881" s="80"/>
      <c r="AO881" s="80"/>
      <c r="AP881" s="80"/>
      <c r="AQ881" s="80"/>
      <c r="AR881" s="80"/>
      <c r="AS881" s="80"/>
      <c r="AT881" s="80"/>
      <c r="AU881" s="80"/>
      <c r="AV881" s="80"/>
      <c r="AW881" s="80"/>
      <c r="AX881" s="80"/>
      <c r="AY881" s="80"/>
      <c r="AZ881" s="80"/>
      <c r="BA881" s="80"/>
      <c r="BB881" s="80"/>
      <c r="BC881" s="80"/>
      <c r="BD881" s="80"/>
    </row>
    <row r="882" spans="1:56" s="20" customFormat="1" x14ac:dyDescent="0.25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80"/>
      <c r="AK882" s="80"/>
      <c r="AL882" s="80"/>
      <c r="AM882" s="80"/>
      <c r="AN882" s="80"/>
      <c r="AO882" s="80"/>
      <c r="AP882" s="80"/>
      <c r="AQ882" s="80"/>
      <c r="AR882" s="80"/>
      <c r="AS882" s="80"/>
      <c r="AT882" s="80"/>
      <c r="AU882" s="80"/>
      <c r="AV882" s="80"/>
      <c r="AW882" s="80"/>
      <c r="AX882" s="80"/>
      <c r="AY882" s="80"/>
      <c r="AZ882" s="80"/>
      <c r="BA882" s="80"/>
      <c r="BB882" s="80"/>
      <c r="BC882" s="80"/>
      <c r="BD882" s="80"/>
    </row>
    <row r="883" spans="1:56" s="20" customFormat="1" x14ac:dyDescent="0.25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0"/>
      <c r="AK883" s="80"/>
      <c r="AL883" s="80"/>
      <c r="AM883" s="80"/>
      <c r="AN883" s="80"/>
      <c r="AO883" s="80"/>
      <c r="AP883" s="80"/>
      <c r="AQ883" s="80"/>
      <c r="AR883" s="80"/>
      <c r="AS883" s="80"/>
      <c r="AT883" s="80"/>
      <c r="AU883" s="80"/>
      <c r="AV883" s="80"/>
      <c r="AW883" s="80"/>
      <c r="AX883" s="80"/>
      <c r="AY883" s="80"/>
      <c r="AZ883" s="80"/>
      <c r="BA883" s="80"/>
      <c r="BB883" s="80"/>
      <c r="BC883" s="80"/>
      <c r="BD883" s="80"/>
    </row>
    <row r="884" spans="1:56" s="20" customFormat="1" x14ac:dyDescent="0.25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0"/>
      <c r="AK884" s="80"/>
      <c r="AL884" s="80"/>
      <c r="AM884" s="80"/>
      <c r="AN884" s="80"/>
      <c r="AO884" s="80"/>
      <c r="AP884" s="80"/>
      <c r="AQ884" s="80"/>
      <c r="AR884" s="80"/>
      <c r="AS884" s="80"/>
      <c r="AT884" s="80"/>
      <c r="AU884" s="80"/>
      <c r="AV884" s="80"/>
      <c r="AW884" s="80"/>
      <c r="AX884" s="80"/>
      <c r="AY884" s="80"/>
      <c r="AZ884" s="80"/>
      <c r="BA884" s="80"/>
      <c r="BB884" s="80"/>
      <c r="BC884" s="80"/>
      <c r="BD884" s="80"/>
    </row>
    <row r="885" spans="1:56" s="20" customFormat="1" x14ac:dyDescent="0.25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  <c r="AJ885" s="80"/>
      <c r="AK885" s="80"/>
      <c r="AL885" s="80"/>
      <c r="AM885" s="80"/>
      <c r="AN885" s="80"/>
      <c r="AO885" s="80"/>
      <c r="AP885" s="80"/>
      <c r="AQ885" s="80"/>
      <c r="AR885" s="80"/>
      <c r="AS885" s="80"/>
      <c r="AT885" s="80"/>
      <c r="AU885" s="80"/>
      <c r="AV885" s="80"/>
      <c r="AW885" s="80"/>
      <c r="AX885" s="80"/>
      <c r="AY885" s="80"/>
      <c r="AZ885" s="80"/>
      <c r="BA885" s="80"/>
      <c r="BB885" s="80"/>
      <c r="BC885" s="80"/>
      <c r="BD885" s="80"/>
    </row>
    <row r="886" spans="1:56" s="20" customFormat="1" x14ac:dyDescent="0.25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0"/>
      <c r="AK886" s="80"/>
      <c r="AL886" s="80"/>
      <c r="AM886" s="80"/>
      <c r="AN886" s="80"/>
      <c r="AO886" s="80"/>
      <c r="AP886" s="80"/>
      <c r="AQ886" s="80"/>
      <c r="AR886" s="80"/>
      <c r="AS886" s="80"/>
      <c r="AT886" s="80"/>
      <c r="AU886" s="80"/>
      <c r="AV886" s="80"/>
      <c r="AW886" s="80"/>
      <c r="AX886" s="80"/>
      <c r="AY886" s="80"/>
      <c r="AZ886" s="80"/>
      <c r="BA886" s="80"/>
      <c r="BB886" s="80"/>
      <c r="BC886" s="80"/>
      <c r="BD886" s="80"/>
    </row>
    <row r="887" spans="1:56" s="20" customFormat="1" x14ac:dyDescent="0.25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80"/>
      <c r="AK887" s="80"/>
      <c r="AL887" s="80"/>
      <c r="AM887" s="80"/>
      <c r="AN887" s="80"/>
      <c r="AO887" s="80"/>
      <c r="AP887" s="80"/>
      <c r="AQ887" s="80"/>
      <c r="AR887" s="80"/>
      <c r="AS887" s="80"/>
      <c r="AT887" s="80"/>
      <c r="AU887" s="80"/>
      <c r="AV887" s="80"/>
      <c r="AW887" s="80"/>
      <c r="AX887" s="80"/>
      <c r="AY887" s="80"/>
      <c r="AZ887" s="80"/>
      <c r="BA887" s="80"/>
      <c r="BB887" s="80"/>
      <c r="BC887" s="80"/>
      <c r="BD887" s="80"/>
    </row>
    <row r="888" spans="1:56" s="20" customFormat="1" x14ac:dyDescent="0.25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  <c r="AJ888" s="80"/>
      <c r="AK888" s="80"/>
      <c r="AL888" s="80"/>
      <c r="AM888" s="80"/>
      <c r="AN888" s="80"/>
      <c r="AO888" s="80"/>
      <c r="AP888" s="80"/>
      <c r="AQ888" s="80"/>
      <c r="AR888" s="80"/>
      <c r="AS888" s="80"/>
      <c r="AT888" s="80"/>
      <c r="AU888" s="80"/>
      <c r="AV888" s="80"/>
      <c r="AW888" s="80"/>
      <c r="AX888" s="80"/>
      <c r="AY888" s="80"/>
      <c r="AZ888" s="80"/>
      <c r="BA888" s="80"/>
      <c r="BB888" s="80"/>
      <c r="BC888" s="80"/>
      <c r="BD888" s="80"/>
    </row>
    <row r="889" spans="1:56" s="20" customFormat="1" x14ac:dyDescent="0.25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0"/>
      <c r="AK889" s="80"/>
      <c r="AL889" s="80"/>
      <c r="AM889" s="80"/>
      <c r="AN889" s="80"/>
      <c r="AO889" s="80"/>
      <c r="AP889" s="80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</row>
    <row r="890" spans="1:56" s="20" customFormat="1" x14ac:dyDescent="0.25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0"/>
      <c r="AK890" s="80"/>
      <c r="AL890" s="80"/>
      <c r="AM890" s="80"/>
      <c r="AN890" s="80"/>
      <c r="AO890" s="80"/>
      <c r="AP890" s="80"/>
      <c r="AQ890" s="80"/>
      <c r="AR890" s="80"/>
      <c r="AS890" s="80"/>
      <c r="AT890" s="80"/>
      <c r="AU890" s="80"/>
      <c r="AV890" s="80"/>
      <c r="AW890" s="80"/>
      <c r="AX890" s="80"/>
      <c r="AY890" s="80"/>
      <c r="AZ890" s="80"/>
      <c r="BA890" s="80"/>
      <c r="BB890" s="80"/>
      <c r="BC890" s="80"/>
      <c r="BD890" s="80"/>
    </row>
    <row r="891" spans="1:56" s="20" customFormat="1" x14ac:dyDescent="0.25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0"/>
      <c r="AK891" s="80"/>
      <c r="AL891" s="80"/>
      <c r="AM891" s="80"/>
      <c r="AN891" s="80"/>
      <c r="AO891" s="80"/>
      <c r="AP891" s="80"/>
      <c r="AQ891" s="80"/>
      <c r="AR891" s="80"/>
      <c r="AS891" s="80"/>
      <c r="AT891" s="80"/>
      <c r="AU891" s="80"/>
      <c r="AV891" s="80"/>
      <c r="AW891" s="80"/>
      <c r="AX891" s="80"/>
      <c r="AY891" s="80"/>
      <c r="AZ891" s="80"/>
      <c r="BA891" s="80"/>
      <c r="BB891" s="80"/>
      <c r="BC891" s="80"/>
      <c r="BD891" s="80"/>
    </row>
    <row r="892" spans="1:56" s="20" customFormat="1" x14ac:dyDescent="0.25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  <c r="AJ892" s="80"/>
      <c r="AK892" s="80"/>
      <c r="AL892" s="80"/>
      <c r="AM892" s="80"/>
      <c r="AN892" s="80"/>
      <c r="AO892" s="80"/>
      <c r="AP892" s="80"/>
      <c r="AQ892" s="80"/>
      <c r="AR892" s="80"/>
      <c r="AS892" s="80"/>
      <c r="AT892" s="80"/>
      <c r="AU892" s="80"/>
      <c r="AV892" s="80"/>
      <c r="AW892" s="80"/>
      <c r="AX892" s="80"/>
      <c r="AY892" s="80"/>
      <c r="AZ892" s="80"/>
      <c r="BA892" s="80"/>
      <c r="BB892" s="80"/>
      <c r="BC892" s="80"/>
      <c r="BD892" s="80"/>
    </row>
    <row r="893" spans="1:56" s="20" customFormat="1" x14ac:dyDescent="0.25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0"/>
      <c r="AK893" s="80"/>
      <c r="AL893" s="80"/>
      <c r="AM893" s="80"/>
      <c r="AN893" s="80"/>
      <c r="AO893" s="80"/>
      <c r="AP893" s="80"/>
      <c r="AQ893" s="80"/>
      <c r="AR893" s="80"/>
      <c r="AS893" s="80"/>
      <c r="AT893" s="80"/>
      <c r="AU893" s="80"/>
      <c r="AV893" s="80"/>
      <c r="AW893" s="80"/>
      <c r="AX893" s="80"/>
      <c r="AY893" s="80"/>
      <c r="AZ893" s="80"/>
      <c r="BA893" s="80"/>
      <c r="BB893" s="80"/>
      <c r="BC893" s="80"/>
      <c r="BD893" s="80"/>
    </row>
    <row r="894" spans="1:56" s="20" customFormat="1" x14ac:dyDescent="0.25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0"/>
      <c r="AK894" s="80"/>
      <c r="AL894" s="80"/>
      <c r="AM894" s="80"/>
      <c r="AN894" s="80"/>
      <c r="AO894" s="80"/>
      <c r="AP894" s="80"/>
      <c r="AQ894" s="80"/>
      <c r="AR894" s="80"/>
      <c r="AS894" s="80"/>
      <c r="AT894" s="80"/>
      <c r="AU894" s="80"/>
      <c r="AV894" s="80"/>
      <c r="AW894" s="80"/>
      <c r="AX894" s="80"/>
      <c r="AY894" s="80"/>
      <c r="AZ894" s="80"/>
      <c r="BA894" s="80"/>
      <c r="BB894" s="80"/>
      <c r="BC894" s="80"/>
      <c r="BD894" s="80"/>
    </row>
    <row r="895" spans="1:56" s="20" customFormat="1" x14ac:dyDescent="0.25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  <c r="AJ895" s="80"/>
      <c r="AK895" s="80"/>
      <c r="AL895" s="80"/>
      <c r="AM895" s="80"/>
      <c r="AN895" s="80"/>
      <c r="AO895" s="80"/>
      <c r="AP895" s="80"/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</row>
    <row r="896" spans="1:56" s="20" customFormat="1" x14ac:dyDescent="0.25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0"/>
      <c r="AK896" s="80"/>
      <c r="AL896" s="80"/>
      <c r="AM896" s="80"/>
      <c r="AN896" s="80"/>
      <c r="AO896" s="80"/>
      <c r="AP896" s="80"/>
      <c r="AQ896" s="80"/>
      <c r="AR896" s="80"/>
      <c r="AS896" s="80"/>
      <c r="AT896" s="80"/>
      <c r="AU896" s="80"/>
      <c r="AV896" s="80"/>
      <c r="AW896" s="80"/>
      <c r="AX896" s="80"/>
      <c r="AY896" s="80"/>
      <c r="AZ896" s="80"/>
      <c r="BA896" s="80"/>
      <c r="BB896" s="80"/>
      <c r="BC896" s="80"/>
      <c r="BD896" s="80"/>
    </row>
    <row r="897" spans="1:56" s="20" customFormat="1" x14ac:dyDescent="0.25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0"/>
      <c r="AK897" s="80"/>
      <c r="AL897" s="80"/>
      <c r="AM897" s="80"/>
      <c r="AN897" s="80"/>
      <c r="AO897" s="80"/>
      <c r="AP897" s="80"/>
      <c r="AQ897" s="80"/>
      <c r="AR897" s="80"/>
      <c r="AS897" s="80"/>
      <c r="AT897" s="80"/>
      <c r="AU897" s="80"/>
      <c r="AV897" s="80"/>
      <c r="AW897" s="80"/>
      <c r="AX897" s="80"/>
      <c r="AY897" s="80"/>
      <c r="AZ897" s="80"/>
      <c r="BA897" s="80"/>
      <c r="BB897" s="80"/>
      <c r="BC897" s="80"/>
      <c r="BD897" s="80"/>
    </row>
    <row r="898" spans="1:56" s="20" customFormat="1" x14ac:dyDescent="0.25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0"/>
      <c r="AK898" s="80"/>
      <c r="AL898" s="80"/>
      <c r="AM898" s="80"/>
      <c r="AN898" s="80"/>
      <c r="AO898" s="80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</row>
    <row r="899" spans="1:56" s="20" customFormat="1" x14ac:dyDescent="0.25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</row>
    <row r="900" spans="1:56" s="20" customFormat="1" x14ac:dyDescent="0.25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</row>
    <row r="901" spans="1:56" s="20" customFormat="1" x14ac:dyDescent="0.25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</row>
    <row r="902" spans="1:56" s="20" customFormat="1" x14ac:dyDescent="0.25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0"/>
      <c r="AK902" s="80"/>
      <c r="AL902" s="80"/>
      <c r="AM902" s="80"/>
      <c r="AN902" s="80"/>
      <c r="AO902" s="80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</row>
    <row r="903" spans="1:56" s="20" customFormat="1" x14ac:dyDescent="0.25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</row>
    <row r="904" spans="1:56" s="20" customFormat="1" x14ac:dyDescent="0.25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</row>
    <row r="905" spans="1:56" s="20" customFormat="1" x14ac:dyDescent="0.25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</row>
  </sheetData>
  <sheetProtection password="A1E6" sheet="1" formatCells="0" formatColumns="0" formatRows="0" insertColumns="0" insertRows="0" insertHyperlinks="0" deleteColumns="0" deleteRows="0" sort="0" autoFilter="0" pivotTables="0"/>
  <mergeCells count="1">
    <mergeCell ref="F6:I6"/>
  </mergeCells>
  <pageMargins left="0.7" right="0.7" top="0.75" bottom="0.75" header="0.3" footer="0.3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8" r:id="rId4" name="Drop Down 6">
              <controlPr locked="0" defaultSize="0" autoLine="0" autoPict="0">
                <anchor moveWithCells="1">
                  <from>
                    <xdr:col>7</xdr:col>
                    <xdr:colOff>219075</xdr:colOff>
                    <xdr:row>2</xdr:row>
                    <xdr:rowOff>142875</xdr:rowOff>
                  </from>
                  <to>
                    <xdr:col>7</xdr:col>
                    <xdr:colOff>2600325</xdr:colOff>
                    <xdr:row>2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C4E2FE"/>
    <pageSetUpPr fitToPage="1"/>
  </sheetPr>
  <dimension ref="A1:AU46"/>
  <sheetViews>
    <sheetView showGridLines="0" showRowColHeaders="0" tabSelected="1" zoomScaleNormal="100" zoomScaleSheetLayoutView="100" workbookViewId="0">
      <selection activeCell="B1" sqref="B1"/>
    </sheetView>
  </sheetViews>
  <sheetFormatPr defaultColWidth="9.140625" defaultRowHeight="14.25" x14ac:dyDescent="0.2"/>
  <cols>
    <col min="1" max="1" width="3.28515625" style="98" customWidth="1"/>
    <col min="2" max="2" width="33.5703125" style="98" customWidth="1"/>
    <col min="3" max="3" width="22.7109375" style="98" customWidth="1"/>
    <col min="4" max="4" width="32.5703125" style="98" customWidth="1"/>
    <col min="5" max="5" width="8.28515625" style="98" customWidth="1"/>
    <col min="6" max="6" width="14" style="98" customWidth="1"/>
    <col min="7" max="7" width="0.140625" style="98" customWidth="1"/>
    <col min="8" max="8" width="41.5703125" style="98" customWidth="1"/>
    <col min="9" max="9" width="20.85546875" style="98" customWidth="1"/>
    <col min="10" max="10" width="17.7109375" style="98" customWidth="1"/>
    <col min="11" max="11" width="18.28515625" style="98" customWidth="1"/>
    <col min="12" max="12" width="9.140625" style="98" customWidth="1"/>
    <col min="13" max="13" width="8.140625" style="98" customWidth="1"/>
    <col min="14" max="14" width="3.42578125" style="98" customWidth="1"/>
    <col min="15" max="15" width="2.140625" style="98" customWidth="1"/>
    <col min="16" max="16" width="1.85546875" style="98" hidden="1" customWidth="1"/>
    <col min="17" max="17" width="9.140625" style="98" hidden="1" customWidth="1"/>
    <col min="18" max="18" width="2.140625" style="98" hidden="1" customWidth="1"/>
    <col min="19" max="30" width="9.140625" style="98" customWidth="1"/>
    <col min="31" max="16384" width="9.140625" style="98"/>
  </cols>
  <sheetData>
    <row r="1" spans="1:47" ht="41.25" customHeight="1" x14ac:dyDescent="0.65">
      <c r="A1" s="133"/>
      <c r="B1" s="132"/>
      <c r="C1" s="154" t="s">
        <v>81</v>
      </c>
      <c r="D1" s="155"/>
      <c r="E1" s="155"/>
      <c r="F1" s="155"/>
      <c r="G1" s="155"/>
      <c r="H1" s="155"/>
      <c r="I1" s="155"/>
      <c r="J1" s="155"/>
      <c r="K1" s="132"/>
      <c r="L1" s="132"/>
      <c r="M1" s="132"/>
      <c r="N1" s="143"/>
      <c r="O1" s="66"/>
      <c r="P1" s="66"/>
      <c r="Q1" s="66"/>
      <c r="R1" s="66"/>
    </row>
    <row r="2" spans="1:47" ht="23.25" customHeight="1" x14ac:dyDescent="0.2">
      <c r="A2" s="133"/>
      <c r="B2" s="132"/>
      <c r="C2" s="132"/>
      <c r="D2" s="156" t="s">
        <v>78</v>
      </c>
      <c r="E2" s="157"/>
      <c r="F2" s="157"/>
      <c r="G2" s="158"/>
      <c r="H2" s="158"/>
      <c r="I2" s="144">
        <f>'Дефицит-профицит'!$B$17</f>
        <v>-767.19999999999891</v>
      </c>
      <c r="J2" s="145" t="s">
        <v>75</v>
      </c>
      <c r="K2" s="132"/>
      <c r="L2" s="132"/>
      <c r="M2" s="132"/>
      <c r="N2" s="143"/>
      <c r="O2" s="66"/>
      <c r="P2" s="66"/>
      <c r="Q2" s="66"/>
      <c r="R2" s="66"/>
    </row>
    <row r="3" spans="1:47" ht="19.5" customHeight="1" x14ac:dyDescent="0.2">
      <c r="A3" s="133"/>
      <c r="B3" s="132"/>
      <c r="C3" s="132"/>
      <c r="D3" s="156" t="s">
        <v>79</v>
      </c>
      <c r="E3" s="157"/>
      <c r="F3" s="157"/>
      <c r="G3" s="157"/>
      <c r="H3" s="157"/>
      <c r="I3" s="132"/>
      <c r="J3" s="132"/>
      <c r="K3" s="132"/>
      <c r="L3" s="132"/>
      <c r="M3" s="132"/>
      <c r="N3" s="143"/>
      <c r="O3" s="66"/>
      <c r="P3" s="66"/>
      <c r="Q3" s="66"/>
      <c r="R3" s="66"/>
    </row>
    <row r="4" spans="1:47" ht="32.25" customHeight="1" x14ac:dyDescent="0.35">
      <c r="A4" s="133"/>
      <c r="B4" s="134"/>
      <c r="C4" s="135"/>
      <c r="D4" s="156" t="s">
        <v>80</v>
      </c>
      <c r="E4" s="159"/>
      <c r="F4" s="159"/>
      <c r="G4" s="159"/>
      <c r="H4" s="159"/>
      <c r="I4" s="137"/>
      <c r="J4" s="137"/>
      <c r="K4" s="136"/>
      <c r="L4" s="132"/>
      <c r="M4" s="132"/>
      <c r="N4" s="143"/>
      <c r="O4" s="66"/>
      <c r="P4" s="66"/>
      <c r="Q4" s="66"/>
      <c r="R4" s="66"/>
    </row>
    <row r="5" spans="1:47" ht="27" customHeight="1" x14ac:dyDescent="0.4">
      <c r="A5" s="133"/>
      <c r="B5" s="140" t="s">
        <v>77</v>
      </c>
      <c r="C5" s="141">
        <f>'Дефицит-профицит'!$B$16</f>
        <v>8695.7000000000007</v>
      </c>
      <c r="D5" s="142" t="s">
        <v>75</v>
      </c>
      <c r="E5" s="137"/>
      <c r="F5" s="132"/>
      <c r="G5" s="132"/>
      <c r="H5" s="139" t="s">
        <v>76</v>
      </c>
      <c r="I5" s="141">
        <f>'Дефицит-профицит'!$B$12</f>
        <v>9462.9</v>
      </c>
      <c r="J5" s="142" t="s">
        <v>75</v>
      </c>
      <c r="K5" s="138"/>
      <c r="L5" s="132"/>
      <c r="M5" s="132"/>
      <c r="N5" s="143"/>
      <c r="O5" s="66"/>
      <c r="P5" s="66"/>
      <c r="Q5" s="66"/>
      <c r="R5" s="66"/>
      <c r="S5" s="108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</row>
    <row r="6" spans="1:47" ht="78" customHeight="1" x14ac:dyDescent="0.2">
      <c r="A6" s="64"/>
      <c r="B6" s="66"/>
      <c r="C6" s="66"/>
      <c r="D6" s="66"/>
      <c r="E6" s="66"/>
      <c r="F6" s="66"/>
      <c r="G6" s="66"/>
      <c r="H6" s="66"/>
      <c r="I6" s="66"/>
      <c r="J6" s="100"/>
      <c r="K6" s="66"/>
      <c r="L6" s="66"/>
      <c r="M6" s="66"/>
      <c r="N6" s="66"/>
      <c r="O6" s="66"/>
      <c r="P6" s="66"/>
      <c r="Q6" s="66"/>
      <c r="R6" s="66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</row>
    <row r="7" spans="1:47" ht="31.5" customHeight="1" x14ac:dyDescent="0.2">
      <c r="A7" s="64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</row>
    <row r="8" spans="1:47" ht="31.5" customHeight="1" x14ac:dyDescent="0.2">
      <c r="A8" s="64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</row>
    <row r="9" spans="1:47" ht="31.5" customHeight="1" x14ac:dyDescent="0.35">
      <c r="A9" s="64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9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</row>
    <row r="10" spans="1:47" ht="31.5" customHeight="1" x14ac:dyDescent="0.2">
      <c r="A10" s="64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</row>
    <row r="11" spans="1:47" ht="31.5" customHeight="1" x14ac:dyDescent="0.2">
      <c r="A11" s="64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</row>
    <row r="12" spans="1:47" ht="31.5" customHeight="1" x14ac:dyDescent="0.2">
      <c r="A12" s="64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</row>
    <row r="13" spans="1:47" ht="11.25" customHeight="1" x14ac:dyDescent="0.2">
      <c r="A13" s="64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</row>
    <row r="14" spans="1:47" ht="12.75" customHeight="1" x14ac:dyDescent="0.2">
      <c r="A14" s="64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</row>
    <row r="15" spans="1:47" ht="25.5" customHeight="1" x14ac:dyDescent="0.45">
      <c r="A15" s="64"/>
      <c r="B15" s="66"/>
      <c r="C15" s="66"/>
      <c r="D15" s="66"/>
      <c r="E15" s="66"/>
      <c r="F15" s="66"/>
      <c r="G15" s="66"/>
      <c r="H15" s="75"/>
      <c r="I15" s="66"/>
      <c r="J15" s="152"/>
      <c r="K15" s="153"/>
      <c r="L15" s="70"/>
      <c r="M15" s="74"/>
      <c r="N15" s="74"/>
      <c r="O15" s="74"/>
      <c r="P15" s="74"/>
      <c r="Q15" s="74"/>
      <c r="R15" s="74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</row>
    <row r="16" spans="1:47" ht="35.25" customHeight="1" x14ac:dyDescent="0.2">
      <c r="A16" s="64"/>
      <c r="B16" s="66"/>
      <c r="C16" s="66"/>
      <c r="D16" s="66"/>
      <c r="E16" s="66"/>
      <c r="F16" s="66"/>
      <c r="G16" s="66"/>
      <c r="H16" s="96"/>
      <c r="I16" s="74"/>
      <c r="L16" s="76"/>
      <c r="M16" s="74"/>
      <c r="N16" s="74"/>
      <c r="O16" s="74"/>
      <c r="P16" s="74"/>
      <c r="Q16" s="74"/>
      <c r="R16" s="74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</row>
    <row r="17" spans="1:47" ht="26.25" customHeight="1" x14ac:dyDescent="0.2">
      <c r="A17" s="64"/>
      <c r="B17" s="66"/>
      <c r="C17" s="66"/>
      <c r="D17" s="66"/>
      <c r="E17" s="66"/>
      <c r="F17" s="66"/>
      <c r="G17" s="66"/>
      <c r="H17" s="97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</row>
    <row r="18" spans="1:47" ht="25.5" customHeight="1" x14ac:dyDescent="0.2">
      <c r="A18" s="64"/>
      <c r="B18" s="66"/>
      <c r="C18" s="66"/>
      <c r="D18" s="66"/>
      <c r="E18" s="66"/>
      <c r="F18" s="66"/>
      <c r="G18" s="66"/>
      <c r="H18" s="97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</row>
    <row r="19" spans="1:47" ht="0.75" customHeight="1" x14ac:dyDescent="0.2">
      <c r="A19" s="64"/>
      <c r="B19" s="66"/>
      <c r="C19" s="66"/>
      <c r="D19" s="66"/>
      <c r="E19" s="66"/>
      <c r="F19" s="66"/>
      <c r="G19" s="66"/>
      <c r="H19" s="66"/>
      <c r="I19" s="66"/>
      <c r="J19" s="74"/>
      <c r="K19" s="74"/>
      <c r="L19" s="74"/>
      <c r="M19" s="74"/>
      <c r="N19" s="74"/>
      <c r="O19" s="74"/>
      <c r="P19" s="74"/>
      <c r="Q19" s="74"/>
      <c r="R19" s="74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</row>
    <row r="20" spans="1:47" ht="37.5" hidden="1" customHeight="1" x14ac:dyDescent="0.45">
      <c r="A20" s="64"/>
      <c r="B20" s="66"/>
      <c r="C20" s="66"/>
      <c r="D20" s="66"/>
      <c r="E20" s="66"/>
      <c r="F20" s="66"/>
      <c r="G20" s="66"/>
      <c r="H20" s="68"/>
      <c r="I20" s="69"/>
      <c r="J20" s="74"/>
      <c r="K20" s="150"/>
      <c r="L20" s="151"/>
      <c r="M20" s="76"/>
      <c r="N20" s="74"/>
      <c r="O20" s="74"/>
      <c r="P20" s="74"/>
      <c r="Q20" s="74"/>
      <c r="R20" s="74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</row>
    <row r="21" spans="1:47" ht="108" hidden="1" customHeight="1" x14ac:dyDescent="0.2">
      <c r="A21" s="64"/>
      <c r="B21" s="66"/>
      <c r="C21" s="66"/>
      <c r="D21" s="66"/>
      <c r="E21" s="66"/>
      <c r="F21" s="66"/>
      <c r="G21" s="66"/>
      <c r="H21" s="71"/>
      <c r="I21" s="69"/>
      <c r="J21" s="74"/>
      <c r="K21" s="74"/>
      <c r="L21" s="74"/>
      <c r="M21" s="74"/>
      <c r="N21" s="74"/>
      <c r="O21" s="74"/>
      <c r="P21" s="74"/>
      <c r="Q21" s="74"/>
      <c r="R21" s="74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</row>
    <row r="22" spans="1:47" ht="130.5" hidden="1" customHeight="1" x14ac:dyDescent="0.2">
      <c r="A22" s="64"/>
      <c r="B22" s="66"/>
      <c r="C22" s="66"/>
      <c r="D22" s="66"/>
      <c r="E22" s="66"/>
      <c r="F22" s="66"/>
      <c r="G22" s="66"/>
      <c r="H22" s="71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</row>
    <row r="23" spans="1:47" ht="87.75" hidden="1" customHeight="1" x14ac:dyDescent="0.2">
      <c r="A23" s="64"/>
      <c r="B23" s="66"/>
      <c r="C23" s="66"/>
      <c r="D23" s="66"/>
      <c r="E23" s="66"/>
      <c r="F23" s="66"/>
      <c r="G23" s="66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</row>
    <row r="24" spans="1:47" ht="24.75" hidden="1" customHeight="1" thickBot="1" x14ac:dyDescent="0.25">
      <c r="A24" s="65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</row>
    <row r="25" spans="1:47" ht="31.5" customHeight="1" x14ac:dyDescent="0.2">
      <c r="J25" s="101"/>
      <c r="K25" s="102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</row>
    <row r="26" spans="1:47" ht="31.5" customHeight="1" x14ac:dyDescent="0.2">
      <c r="J26" s="101"/>
      <c r="K26" s="102"/>
    </row>
    <row r="27" spans="1:47" ht="31.5" customHeight="1" x14ac:dyDescent="0.2">
      <c r="F27" s="103"/>
      <c r="J27" s="101"/>
      <c r="K27" s="102"/>
    </row>
    <row r="28" spans="1:47" ht="31.5" customHeight="1" x14ac:dyDescent="0.45">
      <c r="C28" s="104"/>
      <c r="D28" s="105"/>
      <c r="E28" s="105"/>
      <c r="F28" s="106"/>
      <c r="G28" s="105"/>
      <c r="H28" s="105"/>
      <c r="I28" s="104"/>
      <c r="J28" s="101"/>
      <c r="K28" s="102"/>
    </row>
    <row r="29" spans="1:47" ht="31.5" customHeight="1" x14ac:dyDescent="0.2">
      <c r="C29" s="105"/>
      <c r="D29" s="105"/>
      <c r="E29" s="105"/>
      <c r="F29" s="149"/>
      <c r="G29" s="149"/>
      <c r="H29" s="149"/>
      <c r="I29" s="149"/>
    </row>
    <row r="30" spans="1:47" ht="52.9" customHeight="1" x14ac:dyDescent="0.2"/>
    <row r="31" spans="1:47" ht="13.5" customHeight="1" x14ac:dyDescent="0.2"/>
    <row r="32" spans="1:47" ht="51.6" customHeight="1" x14ac:dyDescent="0.2"/>
    <row r="33" spans="2:2" ht="64.5" customHeight="1" x14ac:dyDescent="0.2"/>
    <row r="34" spans="2:2" ht="57.6" customHeight="1" x14ac:dyDescent="0.2"/>
    <row r="35" spans="2:2" ht="66" customHeight="1" x14ac:dyDescent="0.2"/>
    <row r="36" spans="2:2" ht="51.6" customHeight="1" x14ac:dyDescent="0.2"/>
    <row r="37" spans="2:2" ht="45" customHeight="1" x14ac:dyDescent="0.2"/>
    <row r="46" spans="2:2" ht="33" x14ac:dyDescent="0.45">
      <c r="B46" s="107"/>
    </row>
  </sheetData>
  <sheetProtection password="A1E6" sheet="1" formatCells="0" formatColumns="0" formatRows="0" insertColumns="0" insertRows="0" insertHyperlinks="0" deleteColumns="0" deleteRows="0" sort="0" autoFilter="0" pivotTables="0"/>
  <mergeCells count="7">
    <mergeCell ref="F29:I29"/>
    <mergeCell ref="K20:L20"/>
    <mergeCell ref="J15:K15"/>
    <mergeCell ref="C1:J1"/>
    <mergeCell ref="D2:H2"/>
    <mergeCell ref="D3:H3"/>
    <mergeCell ref="D4:H4"/>
  </mergeCell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Drop Down 1">
              <controlPr locked="0" defaultSize="0" autoLine="0" autoPict="0">
                <anchor moveWithCells="1">
                  <from>
                    <xdr:col>9</xdr:col>
                    <xdr:colOff>638175</xdr:colOff>
                    <xdr:row>0</xdr:row>
                    <xdr:rowOff>104775</xdr:rowOff>
                  </from>
                  <to>
                    <xdr:col>11</xdr:col>
                    <xdr:colOff>38100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5" name="Drop Down 4">
              <controlPr defaultSize="0" autoLine="0" autoPict="0">
                <anchor moveWithCells="1">
                  <from>
                    <xdr:col>0</xdr:col>
                    <xdr:colOff>19050</xdr:colOff>
                    <xdr:row>5</xdr:row>
                    <xdr:rowOff>123825</xdr:rowOff>
                  </from>
                  <to>
                    <xdr:col>2</xdr:col>
                    <xdr:colOff>409575</xdr:colOff>
                    <xdr:row>5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92D050"/>
  </sheetPr>
  <dimension ref="A1:B10"/>
  <sheetViews>
    <sheetView workbookViewId="0">
      <selection activeCell="B9" sqref="B9"/>
    </sheetView>
  </sheetViews>
  <sheetFormatPr defaultRowHeight="15" x14ac:dyDescent="0.25"/>
  <cols>
    <col min="1" max="1" width="49.42578125" customWidth="1"/>
    <col min="2" max="2" width="29.7109375" customWidth="1"/>
  </cols>
  <sheetData>
    <row r="1" spans="1:2" ht="15.75" x14ac:dyDescent="0.25">
      <c r="A1" s="12">
        <v>3</v>
      </c>
      <c r="B1" s="12" t="str">
        <f>INDEX('Республиканские программы'!A2:A4, A1)</f>
        <v>2024 г. ФАКТ</v>
      </c>
    </row>
    <row r="2" spans="1:2" ht="57.75" customHeight="1" x14ac:dyDescent="0.25">
      <c r="A2" s="17" t="s">
        <v>59</v>
      </c>
      <c r="B2" s="57">
        <f>VLOOKUP(B$1,ПСР!$A:$I,MATCH(A2,ПСР!$A$1:$I$1,0),0)</f>
        <v>566.1</v>
      </c>
    </row>
    <row r="3" spans="1:2" ht="54" customHeight="1" x14ac:dyDescent="0.25">
      <c r="A3" s="17" t="s">
        <v>60</v>
      </c>
      <c r="B3" s="57">
        <f>VLOOKUP(B$1,ПСР!$A:$I,MATCH(A3,ПСР!$A$1:$I$1,0),0)</f>
        <v>283.89999999999998</v>
      </c>
    </row>
    <row r="4" spans="1:2" ht="51.75" customHeight="1" x14ac:dyDescent="0.25">
      <c r="A4" s="17" t="s">
        <v>61</v>
      </c>
      <c r="B4" s="57">
        <f>VLOOKUP(B$1,ПСР!$A:$I,MATCH(A4,ПСР!$A$1:$I$1,0),0)</f>
        <v>29.2</v>
      </c>
    </row>
    <row r="5" spans="1:2" ht="84" customHeight="1" x14ac:dyDescent="0.25">
      <c r="A5" s="17" t="s">
        <v>62</v>
      </c>
      <c r="B5" s="57">
        <f>VLOOKUP(B$1,ПСР!$A:$I,MATCH(A5,ПСР!$A$1:$I$1,0),0)</f>
        <v>786.6</v>
      </c>
    </row>
    <row r="6" spans="1:2" ht="31.5" customHeight="1" x14ac:dyDescent="0.25">
      <c r="A6" s="17" t="s">
        <v>63</v>
      </c>
      <c r="B6" s="57">
        <f>VLOOKUP(B$1,ПСР!$A:$I,MATCH(A6,ПСР!$A$1:$I$1,0),0)</f>
        <v>4528.8</v>
      </c>
    </row>
    <row r="7" spans="1:2" ht="65.25" customHeight="1" x14ac:dyDescent="0.25">
      <c r="A7" s="17" t="s">
        <v>64</v>
      </c>
      <c r="B7" s="57">
        <f>VLOOKUP(B$1,ПСР!$A:$I,MATCH(A7,ПСР!$A$1:$I$1,0),0)</f>
        <v>2518.6999999999998</v>
      </c>
    </row>
    <row r="8" spans="1:2" ht="60" customHeight="1" x14ac:dyDescent="0.25">
      <c r="A8" s="17" t="s">
        <v>65</v>
      </c>
      <c r="B8" s="57">
        <f>VLOOKUP(B$1,ПСР!$A:$I,MATCH(A8,ПСР!$A$1:$I$1,0),0)</f>
        <v>261.2</v>
      </c>
    </row>
    <row r="9" spans="1:2" ht="56.25" customHeight="1" x14ac:dyDescent="0.25">
      <c r="A9" s="17" t="s">
        <v>66</v>
      </c>
      <c r="B9" s="57">
        <f>VLOOKUP(B$1,ПСР!$A:$I,MATCH(A9,ПСР!$A$1:$I$1,0),0)</f>
        <v>411.2</v>
      </c>
    </row>
    <row r="10" spans="1:2" ht="15.75" x14ac:dyDescent="0.25">
      <c r="A10" s="18" t="s">
        <v>22</v>
      </c>
      <c r="B10" s="57">
        <f>SUM(B2:B9)</f>
        <v>9385.7000000000007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92D050"/>
  </sheetPr>
  <dimension ref="A1:J11"/>
  <sheetViews>
    <sheetView workbookViewId="0">
      <selection activeCell="B1" sqref="B1:J4"/>
    </sheetView>
  </sheetViews>
  <sheetFormatPr defaultRowHeight="15" x14ac:dyDescent="0.25"/>
  <cols>
    <col min="1" max="1" width="15.5703125" customWidth="1"/>
    <col min="2" max="2" width="22" customWidth="1"/>
    <col min="3" max="3" width="23.85546875" customWidth="1"/>
    <col min="4" max="4" width="23" customWidth="1"/>
    <col min="5" max="5" width="28.42578125" customWidth="1"/>
    <col min="6" max="6" width="18.85546875" customWidth="1"/>
    <col min="7" max="7" width="16.28515625" customWidth="1"/>
    <col min="8" max="8" width="26.5703125" customWidth="1"/>
    <col min="9" max="9" width="19.85546875" customWidth="1"/>
    <col min="10" max="10" width="26.7109375" customWidth="1"/>
  </cols>
  <sheetData>
    <row r="1" spans="1:10" ht="166.5" customHeight="1" x14ac:dyDescent="0.25">
      <c r="A1" s="13" t="s">
        <v>6</v>
      </c>
      <c r="B1" s="17" t="s">
        <v>59</v>
      </c>
      <c r="C1" s="17" t="s">
        <v>60</v>
      </c>
      <c r="D1" s="17" t="s">
        <v>61</v>
      </c>
      <c r="E1" s="17" t="s">
        <v>62</v>
      </c>
      <c r="F1" s="17" t="s">
        <v>63</v>
      </c>
      <c r="G1" s="17" t="s">
        <v>64</v>
      </c>
      <c r="H1" s="17" t="s">
        <v>65</v>
      </c>
      <c r="I1" s="17" t="s">
        <v>66</v>
      </c>
      <c r="J1" s="18" t="s">
        <v>22</v>
      </c>
    </row>
    <row r="2" spans="1:10" ht="15.75" x14ac:dyDescent="0.25">
      <c r="A2" s="15" t="s">
        <v>15</v>
      </c>
      <c r="B2" s="38">
        <v>631.29999999999995</v>
      </c>
      <c r="C2" s="38">
        <v>358.6</v>
      </c>
      <c r="D2" s="38">
        <v>25.8</v>
      </c>
      <c r="E2" s="38">
        <v>686.4</v>
      </c>
      <c r="F2" s="38">
        <v>3661.4</v>
      </c>
      <c r="G2" s="38">
        <v>2250.6</v>
      </c>
      <c r="H2" s="38">
        <v>229.5</v>
      </c>
      <c r="I2" s="38">
        <v>223.3</v>
      </c>
      <c r="J2" s="61">
        <f>SUM(B2:I2)</f>
        <v>8066.9000000000005</v>
      </c>
    </row>
    <row r="3" spans="1:10" ht="15.75" x14ac:dyDescent="0.25">
      <c r="A3" s="15" t="s">
        <v>16</v>
      </c>
      <c r="B3" s="38">
        <v>596.5</v>
      </c>
      <c r="C3" s="38">
        <v>351.4</v>
      </c>
      <c r="D3" s="38">
        <v>29.2</v>
      </c>
      <c r="E3" s="38">
        <v>919.6</v>
      </c>
      <c r="F3" s="38">
        <v>4575.3999999999996</v>
      </c>
      <c r="G3" s="38">
        <v>2957.9</v>
      </c>
      <c r="H3" s="38">
        <v>269.3</v>
      </c>
      <c r="I3" s="38">
        <v>471.1</v>
      </c>
      <c r="J3" s="61">
        <f>SUM(B3:I3)</f>
        <v>10170.4</v>
      </c>
    </row>
    <row r="4" spans="1:10" ht="15.75" x14ac:dyDescent="0.25">
      <c r="A4" s="15" t="s">
        <v>42</v>
      </c>
      <c r="B4" s="38">
        <v>566.1</v>
      </c>
      <c r="C4" s="38">
        <v>283.89999999999998</v>
      </c>
      <c r="D4" s="38">
        <v>29.2</v>
      </c>
      <c r="E4" s="38">
        <v>786.6</v>
      </c>
      <c r="F4" s="38">
        <v>4528.8</v>
      </c>
      <c r="G4" s="38">
        <v>2518.6999999999998</v>
      </c>
      <c r="H4" s="38">
        <v>261.2</v>
      </c>
      <c r="I4" s="38">
        <v>411.2</v>
      </c>
      <c r="J4" s="61">
        <f>SUM(B4:I4)</f>
        <v>9385.7000000000007</v>
      </c>
    </row>
    <row r="5" spans="1:10" ht="15.75" x14ac:dyDescent="0.25">
      <c r="A5" s="8"/>
      <c r="B5" s="8"/>
      <c r="C5" s="8"/>
      <c r="D5" s="8"/>
      <c r="E5" s="8"/>
      <c r="F5" s="8"/>
      <c r="G5" s="8"/>
      <c r="H5" s="8"/>
      <c r="I5" s="6"/>
      <c r="J5" s="8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2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3"/>
      <c r="B10" s="1"/>
      <c r="C10" s="1"/>
      <c r="D10" s="1"/>
      <c r="E10" s="1"/>
      <c r="F10" s="1"/>
      <c r="G10" s="1"/>
      <c r="H10" s="1"/>
      <c r="I10" s="2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Y5"/>
  <sheetViews>
    <sheetView topLeftCell="M1" workbookViewId="0">
      <selection activeCell="V1" sqref="V1"/>
    </sheetView>
  </sheetViews>
  <sheetFormatPr defaultRowHeight="15" x14ac:dyDescent="0.25"/>
  <cols>
    <col min="1" max="1" width="13.7109375" customWidth="1"/>
    <col min="2" max="2" width="17.42578125" customWidth="1"/>
    <col min="3" max="4" width="12.42578125" customWidth="1"/>
    <col min="5" max="5" width="13.85546875" customWidth="1"/>
    <col min="6" max="7" width="12.28515625" customWidth="1"/>
    <col min="8" max="8" width="10.5703125" customWidth="1"/>
    <col min="9" max="9" width="9.7109375" customWidth="1"/>
    <col min="10" max="10" width="12" customWidth="1"/>
    <col min="11" max="11" width="16.85546875" customWidth="1"/>
    <col min="12" max="12" width="17.28515625" customWidth="1"/>
    <col min="13" max="13" width="16.42578125" customWidth="1"/>
    <col min="14" max="14" width="11.28515625" customWidth="1"/>
    <col min="15" max="15" width="9" customWidth="1"/>
    <col min="16" max="16" width="14" customWidth="1"/>
    <col min="17" max="18" width="14.140625" customWidth="1"/>
    <col min="19" max="19" width="15.85546875" customWidth="1"/>
    <col min="20" max="20" width="14.140625" customWidth="1"/>
    <col min="21" max="21" width="13.28515625" customWidth="1"/>
    <col min="22" max="22" width="14.28515625" style="1" customWidth="1"/>
    <col min="23" max="23" width="28" customWidth="1"/>
    <col min="24" max="24" width="19.28515625" customWidth="1"/>
    <col min="25" max="25" width="17.42578125" customWidth="1"/>
  </cols>
  <sheetData>
    <row r="1" spans="1:25" ht="181.5" customHeight="1" x14ac:dyDescent="0.25">
      <c r="A1" s="13" t="s">
        <v>6</v>
      </c>
      <c r="B1" s="17" t="s">
        <v>19</v>
      </c>
      <c r="C1" s="17" t="s">
        <v>41</v>
      </c>
      <c r="D1" s="17" t="s">
        <v>43</v>
      </c>
      <c r="E1" s="17" t="s">
        <v>44</v>
      </c>
      <c r="F1" s="17" t="s">
        <v>70</v>
      </c>
      <c r="G1" s="17" t="s">
        <v>20</v>
      </c>
      <c r="H1" s="17" t="s">
        <v>21</v>
      </c>
      <c r="I1" s="17" t="s">
        <v>45</v>
      </c>
      <c r="J1" s="18" t="s">
        <v>34</v>
      </c>
      <c r="K1" s="17" t="s">
        <v>25</v>
      </c>
      <c r="L1" s="17" t="s">
        <v>27</v>
      </c>
      <c r="M1" s="17" t="s">
        <v>28</v>
      </c>
      <c r="N1" s="17" t="s">
        <v>69</v>
      </c>
      <c r="O1" s="17" t="s">
        <v>71</v>
      </c>
      <c r="P1" s="17" t="s">
        <v>26</v>
      </c>
      <c r="Q1" s="18" t="s">
        <v>35</v>
      </c>
      <c r="R1" s="32" t="s">
        <v>29</v>
      </c>
      <c r="S1" s="30" t="s">
        <v>30</v>
      </c>
      <c r="T1" s="30" t="s">
        <v>31</v>
      </c>
      <c r="U1" s="30" t="s">
        <v>32</v>
      </c>
      <c r="V1" s="30" t="s">
        <v>74</v>
      </c>
      <c r="W1" s="30" t="s">
        <v>38</v>
      </c>
      <c r="X1" s="30" t="s">
        <v>39</v>
      </c>
      <c r="Y1" s="31" t="s">
        <v>36</v>
      </c>
    </row>
    <row r="2" spans="1:25" ht="15.75" x14ac:dyDescent="0.25">
      <c r="A2" s="15" t="s">
        <v>15</v>
      </c>
      <c r="B2" s="35">
        <v>1936.9</v>
      </c>
      <c r="C2" s="35">
        <v>53.1</v>
      </c>
      <c r="D2" s="35">
        <v>164.8</v>
      </c>
      <c r="E2" s="35">
        <v>5.85</v>
      </c>
      <c r="F2" s="35">
        <v>72.400000000000006</v>
      </c>
      <c r="G2" s="35">
        <v>95.5</v>
      </c>
      <c r="H2" s="35">
        <v>16.7</v>
      </c>
      <c r="I2" s="35">
        <v>-0.1</v>
      </c>
      <c r="J2" s="36">
        <f>SUM(B2:I2)</f>
        <v>2345.15</v>
      </c>
      <c r="K2" s="35">
        <v>186.8</v>
      </c>
      <c r="L2" s="35">
        <v>20.399999999999999</v>
      </c>
      <c r="M2" s="35">
        <v>7.3</v>
      </c>
      <c r="N2" s="35">
        <v>241.1</v>
      </c>
      <c r="O2" s="35">
        <v>15</v>
      </c>
      <c r="P2" s="35">
        <v>0.9</v>
      </c>
      <c r="Q2" s="36">
        <f>SUM(N2:P2)</f>
        <v>257</v>
      </c>
      <c r="R2" s="37">
        <v>1225.7</v>
      </c>
      <c r="S2" s="37">
        <v>1096.4000000000001</v>
      </c>
      <c r="T2" s="37">
        <v>1648</v>
      </c>
      <c r="U2" s="37">
        <v>571.79999999999995</v>
      </c>
      <c r="V2" s="37">
        <v>31.9</v>
      </c>
      <c r="W2" s="37">
        <v>8.1</v>
      </c>
      <c r="X2" s="37">
        <v>-22.8</v>
      </c>
      <c r="Y2" s="36">
        <f>SUM(R2:X2)</f>
        <v>4559.1000000000004</v>
      </c>
    </row>
    <row r="3" spans="1:25" ht="15.75" x14ac:dyDescent="0.25">
      <c r="A3" s="15" t="s">
        <v>16</v>
      </c>
      <c r="B3" s="35">
        <v>1431.3</v>
      </c>
      <c r="C3" s="35">
        <v>59.9</v>
      </c>
      <c r="D3" s="35">
        <v>480.3</v>
      </c>
      <c r="E3" s="35">
        <v>15</v>
      </c>
      <c r="F3" s="35">
        <v>80.2</v>
      </c>
      <c r="G3" s="35">
        <v>126.3</v>
      </c>
      <c r="H3" s="35">
        <v>30.4</v>
      </c>
      <c r="I3" s="35">
        <v>0.6</v>
      </c>
      <c r="J3" s="36">
        <f>SUM(B3:I3)</f>
        <v>2224</v>
      </c>
      <c r="K3" s="35">
        <v>184.7</v>
      </c>
      <c r="L3" s="35">
        <v>23.9</v>
      </c>
      <c r="M3" s="35">
        <v>41.5</v>
      </c>
      <c r="N3" s="35">
        <v>44.8</v>
      </c>
      <c r="O3" s="35">
        <v>4.4000000000000004</v>
      </c>
      <c r="P3" s="35">
        <v>1.2</v>
      </c>
      <c r="Q3" s="36">
        <f>SUM(N3:P3)</f>
        <v>50.4</v>
      </c>
      <c r="R3" s="37">
        <v>2295.5</v>
      </c>
      <c r="S3" s="37">
        <v>1242.8</v>
      </c>
      <c r="T3" s="37">
        <v>2048.1999999999998</v>
      </c>
      <c r="U3" s="37">
        <v>463.8</v>
      </c>
      <c r="V3" s="37">
        <v>2.6</v>
      </c>
      <c r="W3" s="37">
        <v>1.1000000000000001</v>
      </c>
      <c r="X3" s="37">
        <v>-40.4</v>
      </c>
      <c r="Y3" s="36">
        <f t="shared" ref="Y3:Y4" si="0">SUM(R3:X3)</f>
        <v>6013.6000000000013</v>
      </c>
    </row>
    <row r="4" spans="1:25" ht="15.75" x14ac:dyDescent="0.25">
      <c r="A4" s="15" t="s">
        <v>42</v>
      </c>
      <c r="B4" s="35">
        <v>1576.7</v>
      </c>
      <c r="C4" s="35">
        <v>59.8</v>
      </c>
      <c r="D4" s="35">
        <v>485.3</v>
      </c>
      <c r="E4" s="35">
        <v>14.9</v>
      </c>
      <c r="F4" s="35">
        <v>88.8</v>
      </c>
      <c r="G4" s="35">
        <v>130</v>
      </c>
      <c r="H4" s="35">
        <v>31.5</v>
      </c>
      <c r="I4" s="35">
        <v>0.6</v>
      </c>
      <c r="J4" s="36">
        <f>SUM(B4:I4)</f>
        <v>2387.6000000000004</v>
      </c>
      <c r="K4" s="35">
        <v>185.1</v>
      </c>
      <c r="L4" s="35">
        <v>24.3</v>
      </c>
      <c r="M4" s="35">
        <v>41.3</v>
      </c>
      <c r="N4" s="35">
        <v>45.5</v>
      </c>
      <c r="O4" s="35">
        <v>7.4</v>
      </c>
      <c r="P4" s="35">
        <v>1.2</v>
      </c>
      <c r="Q4" s="36">
        <f>SUM(N4:P4)</f>
        <v>54.1</v>
      </c>
      <c r="R4" s="38">
        <v>2295.5</v>
      </c>
      <c r="S4" s="38">
        <v>1236.4000000000001</v>
      </c>
      <c r="T4" s="38">
        <v>2048.8000000000002</v>
      </c>
      <c r="U4" s="38">
        <v>458.5</v>
      </c>
      <c r="V4" s="38">
        <v>2.6</v>
      </c>
      <c r="W4" s="38">
        <v>1.9</v>
      </c>
      <c r="X4" s="38">
        <v>-40.4</v>
      </c>
      <c r="Y4" s="36">
        <f t="shared" si="0"/>
        <v>6003.3000000000011</v>
      </c>
    </row>
    <row r="5" spans="1:25" ht="15.75" x14ac:dyDescent="0.25">
      <c r="A5" s="8"/>
      <c r="B5" s="6"/>
      <c r="C5" s="8"/>
      <c r="D5" s="6"/>
      <c r="E5" s="8"/>
      <c r="F5" s="8"/>
      <c r="G5" s="6"/>
      <c r="H5" s="8"/>
      <c r="I5" s="8"/>
      <c r="J5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92D050"/>
  </sheetPr>
  <dimension ref="A1:S15"/>
  <sheetViews>
    <sheetView workbookViewId="0">
      <selection activeCell="M4" sqref="M4"/>
    </sheetView>
  </sheetViews>
  <sheetFormatPr defaultRowHeight="15" x14ac:dyDescent="0.25"/>
  <cols>
    <col min="1" max="1" width="18.28515625" customWidth="1"/>
    <col min="2" max="2" width="12.7109375" customWidth="1"/>
    <col min="3" max="3" width="22.5703125" customWidth="1"/>
    <col min="4" max="4" width="18" customWidth="1"/>
    <col min="5" max="5" width="15.7109375" customWidth="1"/>
    <col min="6" max="6" width="24.140625" customWidth="1"/>
    <col min="7" max="7" width="17.42578125" customWidth="1"/>
    <col min="8" max="8" width="22" customWidth="1"/>
    <col min="9" max="9" width="15.7109375" customWidth="1"/>
    <col min="10" max="10" width="14" customWidth="1"/>
    <col min="11" max="11" width="15.7109375" customWidth="1"/>
    <col min="12" max="12" width="14.7109375" customWidth="1"/>
    <col min="13" max="13" width="11.7109375" customWidth="1"/>
    <col min="14" max="14" width="14.85546875" customWidth="1"/>
    <col min="15" max="15" width="17.140625" customWidth="1"/>
    <col min="16" max="16" width="13.7109375" customWidth="1"/>
    <col min="17" max="17" width="21.42578125" customWidth="1"/>
    <col min="18" max="18" width="11" customWidth="1"/>
  </cols>
  <sheetData>
    <row r="1" spans="1:19" ht="91.5" customHeight="1" x14ac:dyDescent="0.25">
      <c r="A1" s="4" t="s">
        <v>6</v>
      </c>
      <c r="B1" s="5" t="s">
        <v>67</v>
      </c>
      <c r="C1" s="5" t="s">
        <v>68</v>
      </c>
      <c r="D1" s="5" t="s">
        <v>2</v>
      </c>
      <c r="E1" s="5" t="s">
        <v>3</v>
      </c>
      <c r="F1" s="5" t="s">
        <v>4</v>
      </c>
      <c r="G1" s="5" t="s">
        <v>1</v>
      </c>
      <c r="H1" s="5" t="s">
        <v>73</v>
      </c>
      <c r="I1" s="5" t="s">
        <v>0</v>
      </c>
      <c r="J1" s="5" t="s">
        <v>17</v>
      </c>
      <c r="K1" s="5" t="s">
        <v>13</v>
      </c>
      <c r="L1" s="4" t="s">
        <v>10</v>
      </c>
      <c r="M1" s="7" t="s">
        <v>9</v>
      </c>
      <c r="N1" s="7" t="s">
        <v>7</v>
      </c>
      <c r="O1" s="7" t="s">
        <v>8</v>
      </c>
      <c r="P1" s="4" t="s">
        <v>11</v>
      </c>
      <c r="Q1" s="5" t="s">
        <v>14</v>
      </c>
      <c r="R1" s="5" t="s">
        <v>12</v>
      </c>
      <c r="S1" s="44"/>
    </row>
    <row r="2" spans="1:19" ht="21" x14ac:dyDescent="0.35">
      <c r="A2" s="19" t="s">
        <v>15</v>
      </c>
      <c r="B2" s="41">
        <v>541.70000000000005</v>
      </c>
      <c r="C2" s="41">
        <v>51.1</v>
      </c>
      <c r="D2" s="41">
        <v>1062.8</v>
      </c>
      <c r="E2" s="41">
        <v>1027.7</v>
      </c>
      <c r="F2" s="41">
        <v>33.6</v>
      </c>
      <c r="G2" s="41">
        <v>4042.7</v>
      </c>
      <c r="H2" s="41">
        <v>403.1</v>
      </c>
      <c r="I2" s="41">
        <v>229.7</v>
      </c>
      <c r="J2" s="41">
        <v>728.5</v>
      </c>
      <c r="K2" s="41">
        <v>9.3000000000000007</v>
      </c>
      <c r="L2" s="45">
        <f>SUM(B2:K2)</f>
        <v>8130.2000000000007</v>
      </c>
      <c r="M2" s="40">
        <v>2345.1999999999998</v>
      </c>
      <c r="N2" s="40">
        <v>471.5</v>
      </c>
      <c r="O2" s="40">
        <v>4559.1000000000004</v>
      </c>
      <c r="P2" s="45">
        <f>SUM(M2:O2)</f>
        <v>7375.8</v>
      </c>
      <c r="Q2" s="40"/>
      <c r="R2" s="42">
        <f>P2-L2</f>
        <v>-754.40000000000055</v>
      </c>
      <c r="S2" s="43"/>
    </row>
    <row r="3" spans="1:19" ht="21" x14ac:dyDescent="0.35">
      <c r="A3" s="19" t="s">
        <v>16</v>
      </c>
      <c r="B3" s="41">
        <v>430.2</v>
      </c>
      <c r="C3" s="41">
        <v>72.2</v>
      </c>
      <c r="D3" s="41">
        <v>1353.1</v>
      </c>
      <c r="E3" s="41">
        <v>1465.3</v>
      </c>
      <c r="F3" s="41">
        <v>50.6</v>
      </c>
      <c r="G3" s="41">
        <v>5202.3999999999996</v>
      </c>
      <c r="H3" s="41">
        <v>467.2</v>
      </c>
      <c r="I3" s="41">
        <v>272.39999999999998</v>
      </c>
      <c r="J3" s="41">
        <v>939.2</v>
      </c>
      <c r="K3" s="41">
        <v>8.6999999999999993</v>
      </c>
      <c r="L3" s="45">
        <f>SUM(B3:K3)</f>
        <v>10261.300000000001</v>
      </c>
      <c r="M3" s="40">
        <v>2224</v>
      </c>
      <c r="N3" s="40">
        <v>300.5</v>
      </c>
      <c r="O3" s="40">
        <v>6013.6</v>
      </c>
      <c r="P3" s="45">
        <f>SUM(M3:O3)</f>
        <v>8538.1</v>
      </c>
      <c r="Q3" s="43"/>
      <c r="R3" s="42">
        <f t="shared" ref="R3:R4" si="0">P3-L3</f>
        <v>-1723.2000000000007</v>
      </c>
      <c r="S3" s="43"/>
    </row>
    <row r="4" spans="1:19" ht="21" x14ac:dyDescent="0.35">
      <c r="A4" s="19" t="s">
        <v>42</v>
      </c>
      <c r="B4" s="41">
        <v>409.6</v>
      </c>
      <c r="C4" s="41">
        <v>71</v>
      </c>
      <c r="D4" s="41">
        <v>1146.5</v>
      </c>
      <c r="E4" s="41">
        <v>1167.4000000000001</v>
      </c>
      <c r="F4" s="41">
        <v>49.2</v>
      </c>
      <c r="G4" s="41">
        <v>5166.3</v>
      </c>
      <c r="H4" s="41">
        <v>338.9</v>
      </c>
      <c r="I4" s="41">
        <v>257.89999999999998</v>
      </c>
      <c r="J4" s="41">
        <v>847.4</v>
      </c>
      <c r="K4" s="41">
        <v>8.6999999999999993</v>
      </c>
      <c r="L4" s="45">
        <f>SUM(B4:K4)</f>
        <v>9462.9</v>
      </c>
      <c r="M4" s="40">
        <v>2387.6</v>
      </c>
      <c r="N4" s="40">
        <v>304.8</v>
      </c>
      <c r="O4" s="40">
        <v>6003.3</v>
      </c>
      <c r="P4" s="45">
        <f>SUM(M4:O4)</f>
        <v>8695.7000000000007</v>
      </c>
      <c r="Q4" s="40"/>
      <c r="R4" s="42">
        <f t="shared" si="0"/>
        <v>-767.19999999999891</v>
      </c>
      <c r="S4" s="43"/>
    </row>
    <row r="5" spans="1:19" ht="15.75" x14ac:dyDescent="0.25">
      <c r="A5" s="8"/>
      <c r="B5" s="6"/>
      <c r="C5" s="6"/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"/>
    </row>
    <row r="6" spans="1:19" ht="31.5" x14ac:dyDescent="0.25">
      <c r="A6" s="8"/>
      <c r="B6" s="7" t="s">
        <v>9</v>
      </c>
      <c r="C6" s="7" t="s">
        <v>7</v>
      </c>
      <c r="D6" s="7" t="s">
        <v>8</v>
      </c>
      <c r="E6" s="4" t="s">
        <v>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"/>
    </row>
    <row r="7" spans="1:19" ht="15.75" x14ac:dyDescent="0.25">
      <c r="A7" s="8" t="s">
        <v>15</v>
      </c>
      <c r="B7" s="40">
        <v>2345.1999999999998</v>
      </c>
      <c r="C7" s="40">
        <v>471.5</v>
      </c>
      <c r="D7" s="40">
        <v>4559.1000000000004</v>
      </c>
      <c r="E7" s="45">
        <f>SUM(B7:D7)</f>
        <v>7375.8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9" ht="15.75" x14ac:dyDescent="0.25">
      <c r="A8" s="8" t="s">
        <v>16</v>
      </c>
      <c r="B8" s="40">
        <v>2224</v>
      </c>
      <c r="C8" s="40">
        <v>300.5</v>
      </c>
      <c r="D8" s="40">
        <v>6013.6</v>
      </c>
      <c r="E8" s="45">
        <f>SUM(B8:D8)</f>
        <v>8538.1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9" ht="15.75" x14ac:dyDescent="0.25">
      <c r="A9" s="8" t="s">
        <v>42</v>
      </c>
      <c r="B9" s="40">
        <v>2387.6</v>
      </c>
      <c r="C9" s="40">
        <v>304.8</v>
      </c>
      <c r="D9" s="40">
        <v>6003.3</v>
      </c>
      <c r="E9" s="45">
        <f>SUM(B9:D9)</f>
        <v>8695.7000000000007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5">
      <c r="A12" s="1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5">
      <c r="A13" s="1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5">
      <c r="A14" s="3"/>
      <c r="B14" s="2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5"/>
  <sheetViews>
    <sheetView topLeftCell="A18" workbookViewId="0">
      <selection activeCell="B22" sqref="B22"/>
    </sheetView>
  </sheetViews>
  <sheetFormatPr defaultRowHeight="15" x14ac:dyDescent="0.25"/>
  <cols>
    <col min="1" max="1" width="48.7109375" customWidth="1"/>
    <col min="2" max="2" width="35.7109375" customWidth="1"/>
    <col min="3" max="3" width="9.140625" customWidth="1"/>
  </cols>
  <sheetData>
    <row r="1" spans="1:12" ht="15.75" x14ac:dyDescent="0.25">
      <c r="A1">
        <v>3</v>
      </c>
      <c r="B1" s="39" t="str">
        <f>INDEX(НД!A2:A4, A1)</f>
        <v>2024 г. ФАКТ</v>
      </c>
    </row>
    <row r="2" spans="1:12" ht="15.75" x14ac:dyDescent="0.25">
      <c r="A2" s="17" t="s">
        <v>19</v>
      </c>
      <c r="B2" s="46">
        <f>VLOOKUP(B$1,НД!$A:$P,MATCH(A2,НД!$A$1:$P$1,0),0)</f>
        <v>1576.7</v>
      </c>
      <c r="E2" s="60"/>
      <c r="F2" s="60"/>
      <c r="G2" s="60"/>
      <c r="H2" s="60"/>
      <c r="I2" s="60"/>
      <c r="J2" s="60"/>
      <c r="K2" s="60"/>
      <c r="L2" s="60"/>
    </row>
    <row r="3" spans="1:12" ht="15.75" x14ac:dyDescent="0.25">
      <c r="A3" s="17" t="s">
        <v>41</v>
      </c>
      <c r="B3" s="46">
        <f>VLOOKUP(B$1,НД!$A:$P,MATCH(A3,НД!$A$1:$P$1,0),0)</f>
        <v>59.8</v>
      </c>
    </row>
    <row r="4" spans="1:12" ht="15.75" x14ac:dyDescent="0.25">
      <c r="A4" s="17" t="s">
        <v>43</v>
      </c>
      <c r="B4" s="46">
        <f>VLOOKUP(B$1,НД!$A:$P,MATCH(A4,НД!$A$1:$P$1,0),0)</f>
        <v>485.3</v>
      </c>
    </row>
    <row r="5" spans="1:12" ht="15.75" x14ac:dyDescent="0.25">
      <c r="A5" s="17" t="s">
        <v>44</v>
      </c>
      <c r="B5" s="46">
        <f>VLOOKUP(B$1,НД!$A:$P,MATCH(A5,НД!$A$1:$P$1,0),0)</f>
        <v>14.9</v>
      </c>
    </row>
    <row r="6" spans="1:12" ht="15.75" x14ac:dyDescent="0.25">
      <c r="A6" s="17" t="s">
        <v>70</v>
      </c>
      <c r="B6" s="46">
        <f>VLOOKUP(B$1,НД!$A:$P,MATCH(A6,НД!$A$1:$P$1,0),0)</f>
        <v>88.8</v>
      </c>
    </row>
    <row r="7" spans="1:12" ht="15.75" x14ac:dyDescent="0.25">
      <c r="A7" s="17" t="s">
        <v>20</v>
      </c>
      <c r="B7" s="46">
        <f>VLOOKUP(B$1,НД!$A:$P,MATCH(A7,НД!$A$1:$P$1,0),0)</f>
        <v>130</v>
      </c>
    </row>
    <row r="8" spans="1:12" ht="15.75" x14ac:dyDescent="0.25">
      <c r="A8" s="17" t="s">
        <v>21</v>
      </c>
      <c r="B8" s="46">
        <f>VLOOKUP(B$1,НД!$A:$P,MATCH(A8,НД!$A$1:$P$1,0),0)</f>
        <v>31.5</v>
      </c>
    </row>
    <row r="9" spans="1:12" ht="15.75" x14ac:dyDescent="0.25">
      <c r="A9" s="17" t="s">
        <v>45</v>
      </c>
      <c r="B9" s="46">
        <f>VLOOKUP(B$1,НД!$A:$P,MATCH(A9,НД!$A$1:$P$1,0),0)</f>
        <v>0.6</v>
      </c>
    </row>
    <row r="10" spans="1:12" x14ac:dyDescent="0.25">
      <c r="A10" s="33" t="s">
        <v>33</v>
      </c>
      <c r="B10" s="47">
        <f>SUM(B2:B9)</f>
        <v>2387.6000000000004</v>
      </c>
    </row>
    <row r="11" spans="1:12" ht="47.25" x14ac:dyDescent="0.25">
      <c r="A11" s="17" t="s">
        <v>25</v>
      </c>
      <c r="B11" s="46">
        <f>VLOOKUP(B$1,НД!$A:$P,MATCH(A11,НД!$A$1:$P$1,0),0)</f>
        <v>185.1</v>
      </c>
      <c r="E11" s="60"/>
      <c r="F11" s="60"/>
      <c r="G11" s="60"/>
      <c r="H11" s="60"/>
      <c r="I11" s="60"/>
      <c r="J11" s="60"/>
    </row>
    <row r="12" spans="1:12" ht="27.75" customHeight="1" x14ac:dyDescent="0.25">
      <c r="A12" s="17" t="s">
        <v>27</v>
      </c>
      <c r="B12" s="46">
        <f>VLOOKUP(B$1,НД!$A:$P,MATCH(A12,НД!$A$1:$P$1,0),0)</f>
        <v>24.3</v>
      </c>
    </row>
    <row r="13" spans="1:12" ht="31.5" x14ac:dyDescent="0.25">
      <c r="A13" s="17" t="s">
        <v>28</v>
      </c>
      <c r="B13" s="46">
        <f>VLOOKUP(B$1,НД!$A:$P,MATCH(A13,НД!$A$1:$P$1,0),0)</f>
        <v>41.3</v>
      </c>
    </row>
    <row r="14" spans="1:12" ht="31.5" x14ac:dyDescent="0.25">
      <c r="A14" s="17" t="s">
        <v>69</v>
      </c>
      <c r="B14" s="46">
        <f>VLOOKUP(B$1,НД!$A:$P,MATCH(A14,НД!$A$1:$P$1,0),0)</f>
        <v>45.5</v>
      </c>
    </row>
    <row r="15" spans="1:12" ht="15.75" x14ac:dyDescent="0.25">
      <c r="A15" s="17" t="s">
        <v>71</v>
      </c>
      <c r="B15" s="46">
        <f>VLOOKUP(B$1,НД!$A:$P,MATCH(A15,НД!$A$1:$P$1,0),0)</f>
        <v>7.4</v>
      </c>
    </row>
    <row r="16" spans="1:12" ht="15.75" x14ac:dyDescent="0.25">
      <c r="A16" s="17" t="s">
        <v>26</v>
      </c>
      <c r="B16" s="46">
        <f>VLOOKUP(B$1,НД!$A:$P,MATCH(A16,НД!$A$1:$P$1,0),0)</f>
        <v>1.2</v>
      </c>
    </row>
    <row r="17" spans="1:11" x14ac:dyDescent="0.25">
      <c r="A17" s="33" t="s">
        <v>37</v>
      </c>
      <c r="B17" s="47">
        <f>SUM(B11:B16)</f>
        <v>304.79999999999995</v>
      </c>
    </row>
    <row r="18" spans="1:11" ht="409.5" x14ac:dyDescent="0.25">
      <c r="A18" s="32" t="s">
        <v>29</v>
      </c>
      <c r="B18" s="48">
        <f>VLOOKUP(B$1,НД!$A:$X,MATCH(A18,НД!$A$1:$X$1,0),0)</f>
        <v>2295.5</v>
      </c>
      <c r="E18" s="32" t="s">
        <v>29</v>
      </c>
      <c r="F18" s="30" t="s">
        <v>30</v>
      </c>
      <c r="G18" s="30" t="s">
        <v>31</v>
      </c>
      <c r="H18" s="30" t="s">
        <v>32</v>
      </c>
      <c r="I18" s="30" t="s">
        <v>58</v>
      </c>
      <c r="J18" s="30" t="s">
        <v>38</v>
      </c>
      <c r="K18" s="30" t="s">
        <v>39</v>
      </c>
    </row>
    <row r="19" spans="1:11" ht="47.25" x14ac:dyDescent="0.25">
      <c r="A19" s="32" t="s">
        <v>30</v>
      </c>
      <c r="B19" s="48">
        <f>VLOOKUP(B$1,НД!$A:$X,MATCH(A19,НД!$A$1:$X$1,0),0)</f>
        <v>1236.4000000000001</v>
      </c>
    </row>
    <row r="20" spans="1:11" ht="31.5" x14ac:dyDescent="0.25">
      <c r="A20" s="32" t="s">
        <v>31</v>
      </c>
      <c r="B20" s="48">
        <f>VLOOKUP(B$1,НД!$A:$X,MATCH(A20,НД!$A$1:$X$1,0),0)</f>
        <v>2048.8000000000002</v>
      </c>
    </row>
    <row r="21" spans="1:11" ht="15.75" x14ac:dyDescent="0.25">
      <c r="A21" s="32" t="s">
        <v>32</v>
      </c>
      <c r="B21" s="48">
        <f>VLOOKUP(B$1,НД!$A:$X,MATCH(A21,НД!$A$1:$X$1,0),0)</f>
        <v>458.5</v>
      </c>
    </row>
    <row r="22" spans="1:11" ht="15.75" x14ac:dyDescent="0.25">
      <c r="A22" s="32" t="s">
        <v>74</v>
      </c>
      <c r="B22" s="48">
        <f>VLOOKUP(B$1,НД!$A:$X,MATCH(A22,НД!$A$1:$X$1,0),0)</f>
        <v>2.6</v>
      </c>
    </row>
    <row r="23" spans="1:11" ht="78.75" x14ac:dyDescent="0.25">
      <c r="A23" s="32" t="s">
        <v>38</v>
      </c>
      <c r="B23" s="48">
        <f>VLOOKUP(B$1,НД!$A:$X,MATCH(A23,НД!$A$1:$X$1,0),0)</f>
        <v>1.9</v>
      </c>
    </row>
    <row r="24" spans="1:11" ht="47.25" x14ac:dyDescent="0.25">
      <c r="A24" s="32" t="s">
        <v>39</v>
      </c>
      <c r="B24" s="48">
        <f>VLOOKUP(B$1,НД!$A:$X,MATCH(A24,НД!$A$1:$X$1,0),0)</f>
        <v>-40.4</v>
      </c>
    </row>
    <row r="25" spans="1:11" x14ac:dyDescent="0.25">
      <c r="A25" s="33" t="s">
        <v>40</v>
      </c>
      <c r="B25" s="46">
        <f>SUM(B18:B24)</f>
        <v>6003.3000000000011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3</vt:i4>
      </vt:variant>
    </vt:vector>
  </HeadingPairs>
  <TitlesOfParts>
    <vt:vector size="21" baseType="lpstr">
      <vt:lpstr>ПРОГРАММЫ</vt:lpstr>
      <vt:lpstr>РАСХОДЫ </vt:lpstr>
      <vt:lpstr>ДОХОДЫ</vt:lpstr>
      <vt:lpstr>БЮДЖЕТ</vt:lpstr>
      <vt:lpstr>Програм.расходы</vt:lpstr>
      <vt:lpstr>ПСР</vt:lpstr>
      <vt:lpstr>НД</vt:lpstr>
      <vt:lpstr>Доходы-расходы</vt:lpstr>
      <vt:lpstr>ДОХОДЫ (2)</vt:lpstr>
      <vt:lpstr>Дефицит-профицит</vt:lpstr>
      <vt:lpstr>Структура</vt:lpstr>
      <vt:lpstr>Доходы1</vt:lpstr>
      <vt:lpstr>Расходы</vt:lpstr>
      <vt:lpstr>Республиканские программы</vt:lpstr>
      <vt:lpstr>БП</vt:lpstr>
      <vt:lpstr>Ненал.доходы</vt:lpstr>
      <vt:lpstr>нал.доходы</vt:lpstr>
      <vt:lpstr>РП</vt:lpstr>
      <vt:lpstr>БЮДЖЕТ!Область_печати</vt:lpstr>
      <vt:lpstr>ДОХОДЫ!Область_печати</vt:lpstr>
      <vt:lpstr>ПРОГРАММЫ!Область_печати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Позднякова Светлана Юрьевна</cp:lastModifiedBy>
  <cp:lastPrinted>2025-05-30T11:40:18Z</cp:lastPrinted>
  <dcterms:created xsi:type="dcterms:W3CDTF">2021-05-17T08:50:17Z</dcterms:created>
  <dcterms:modified xsi:type="dcterms:W3CDTF">2025-06-04T12:01:17Z</dcterms:modified>
  <cp:contentStatus/>
</cp:coreProperties>
</file>