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380" windowWidth="9720" windowHeight="6060" tabRatio="606"/>
  </bookViews>
  <sheets>
    <sheet name="приложение 1" sheetId="66" r:id="rId1"/>
  </sheets>
  <definedNames>
    <definedName name="_xlnm.Print_Titles" localSheetId="0">'приложение 1'!$6:$6</definedName>
    <definedName name="_xlnm.Print_Area" localSheetId="0">'приложение 1'!$A$1:$E$88</definedName>
  </definedNames>
  <calcPr calcId="145621"/>
</workbook>
</file>

<file path=xl/calcChain.xml><?xml version="1.0" encoding="utf-8"?>
<calcChain xmlns="http://schemas.openxmlformats.org/spreadsheetml/2006/main">
  <c r="E8" i="66" l="1"/>
  <c r="D8" i="66"/>
  <c r="E66" i="66" l="1"/>
  <c r="D66" i="66"/>
  <c r="D62" i="66" s="1"/>
  <c r="E62" i="66"/>
  <c r="E17" i="66"/>
  <c r="D17" i="66"/>
  <c r="E11" i="66"/>
  <c r="D11" i="66"/>
  <c r="E85" i="66" l="1"/>
  <c r="E72" i="66"/>
  <c r="E63" i="66"/>
  <c r="E59" i="66"/>
  <c r="E55" i="66"/>
  <c r="E50" i="66"/>
  <c r="E49" i="66" s="1"/>
  <c r="E46" i="66"/>
  <c r="E44" i="66"/>
  <c r="E40" i="66"/>
  <c r="E37" i="66"/>
  <c r="E32" i="66"/>
  <c r="E28" i="66"/>
  <c r="E25" i="66"/>
  <c r="E22" i="66"/>
  <c r="E20" i="66" s="1"/>
  <c r="E10" i="66"/>
  <c r="E70" i="66" l="1"/>
  <c r="E43" i="66"/>
  <c r="E27" i="66"/>
  <c r="D72" i="66"/>
  <c r="D59" i="66"/>
  <c r="E58" i="66" l="1"/>
  <c r="E57" i="66" s="1"/>
  <c r="E7" i="66"/>
  <c r="D55" i="66"/>
  <c r="D50" i="66"/>
  <c r="D49" i="66" s="1"/>
  <c r="E88" i="66" l="1"/>
  <c r="D63" i="66"/>
  <c r="D32" i="66" l="1"/>
  <c r="D44" i="66"/>
  <c r="D37" i="66" l="1"/>
  <c r="D46" i="66" l="1"/>
  <c r="D43" i="66" s="1"/>
  <c r="D10" i="66" l="1"/>
  <c r="D25" i="66" l="1"/>
  <c r="D40" i="66" l="1"/>
  <c r="D28" i="66" l="1"/>
  <c r="D27" i="66" s="1"/>
  <c r="D85" i="66" l="1"/>
  <c r="D70" i="66" s="1"/>
  <c r="D58" i="66" s="1"/>
  <c r="D57" i="66" s="1"/>
  <c r="D22" i="66"/>
  <c r="D20" i="66" l="1"/>
  <c r="D7" i="66" s="1"/>
  <c r="D88" i="66" l="1"/>
</calcChain>
</file>

<file path=xl/sharedStrings.xml><?xml version="1.0" encoding="utf-8"?>
<sst xmlns="http://schemas.openxmlformats.org/spreadsheetml/2006/main" count="253" uniqueCount="238">
  <si>
    <t>000 1 11 00000 00 0000 000</t>
  </si>
  <si>
    <t>000 1 14 00000 00 0000 000</t>
  </si>
  <si>
    <t>000 1 16 00000 00 0000 000</t>
  </si>
  <si>
    <t>000 2 00 00000 00 0000 000</t>
  </si>
  <si>
    <t>000 1 00 00000 00 0000 000</t>
  </si>
  <si>
    <t>НАЛОГИ НА ПРИБЫЛЬ, ДОХОДЫ</t>
  </si>
  <si>
    <t>НАЛОГИ НА СОВОКУПНЫЙ ДОХОД</t>
  </si>
  <si>
    <t>НАЛОГИ НА ИМУЩЕСТВО</t>
  </si>
  <si>
    <t>ДОХОДЫ ОТ ИСПОЛЬЗОВАНИЯ ИМУЩЕСТВА, НАХОДЯЩЕГОСЯ В ГОСУДАРСТВЕННОЙ И МУНИЦИПАЛЬНОЙ СОБСТВЕННОСТИ</t>
  </si>
  <si>
    <t>ДОХОДЫ ОТ ПРОДАЖИ МАТЕРИАЛЬНЫХ И НЕМАТЕРИАЛЬНЫХ АКТИВОВ</t>
  </si>
  <si>
    <t>000 1 13 00000 00 0000 000</t>
  </si>
  <si>
    <t>ШТРАФЫ, САНКЦИИ, ВОЗМЕЩЕНИЕ УЩЕРБА</t>
  </si>
  <si>
    <t>БЕЗВОЗМЕЗДНЫЕ ПОСТУПЛЕНИЯ</t>
  </si>
  <si>
    <t>000 1 08 00000 00 0000 000</t>
  </si>
  <si>
    <t>Наименование доходов</t>
  </si>
  <si>
    <t>Налог на доходы физических лиц</t>
  </si>
  <si>
    <t>Налог на имущество физических лиц, взимаемый по ставкам, применяемым к объектам налогообложения, расположенным в границах городских округов</t>
  </si>
  <si>
    <t>Единый сельскохозяйственный налог</t>
  </si>
  <si>
    <t>ВСЕГО ДОХОДОВ</t>
  </si>
  <si>
    <t>Прочие субвенции бюджетам городских округов</t>
  </si>
  <si>
    <t>ГОСУДАРСТВЕННАЯ ПОШЛИНА</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</si>
  <si>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</si>
  <si>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Субвенции бюджетам городских округов на выполнение передаваемых полномочий субъектов Российской Федерации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</si>
  <si>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</si>
  <si>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Субвенции бюджетам городских округов на оплату жилищно-коммунальных услуг отдельным категориям граждан</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</si>
  <si>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</si>
  <si>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000 2 02 00000 00 0000 000</t>
  </si>
  <si>
    <t>БЕЗВОЗМЕЗДНЫЕ ПОСТУПЛЕНИЯ ОТ ДРУГИХ БЮДЖЕТОВ БЮДЖЕТНОЙ СИСТЕМЫ РОССИЙСКОЙ ФЕДЕРАЦИИ</t>
  </si>
  <si>
    <t>000 1 01 00000 00 0000 000</t>
  </si>
  <si>
    <t>000 1 01 02000 01 0000 110</t>
  </si>
  <si>
    <t>000 1 05 00000 00 0000 000</t>
  </si>
  <si>
    <t>000 1 05 03000 01 0000 110</t>
  </si>
  <si>
    <t>000 1 06 00000 00 0000 000</t>
  </si>
  <si>
    <t>000 1 06 01020 04 0000 110</t>
  </si>
  <si>
    <t>000 1 06 06000 00 0000 110</t>
  </si>
  <si>
    <t>000 1 08 03010 01 0000 110</t>
  </si>
  <si>
    <t>000 1 14 06012 04 0000 430</t>
  </si>
  <si>
    <t>000 1 11 05012 04 0000 120</t>
  </si>
  <si>
    <t>000 1 14 02043 04 0000 410</t>
  </si>
  <si>
    <t>Субвенции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</si>
  <si>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Субвенции на осуществление государственного полномочия Свердловской области по созданию административных комиссий</t>
  </si>
  <si>
    <t>Субвенции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</si>
  <si>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000 1 05 04010 02 0000 110</t>
  </si>
  <si>
    <t>Налог, взимаемый в связи с применением патентной системы налогообложения, зачисляемый в бюджеты городских округов</t>
  </si>
  <si>
    <t>000 1 03 00000 00 0000 110</t>
  </si>
  <si>
    <t>000 1 11 05074 04 0000 120</t>
  </si>
  <si>
    <t>Доходы от сдачи в аренду имущества, составляющего казну городских округов (за исключением земельных участков)</t>
  </si>
  <si>
    <t>000 1 11 05074 04 0003 120</t>
  </si>
  <si>
    <t>000 1 11 05074 04 0010 120</t>
  </si>
  <si>
    <t>000 1 03 02000 01 0000 110</t>
  </si>
  <si>
    <t>Акцизы по подакцизным товарам (продукции), производимым на территории Российской Федерации</t>
  </si>
  <si>
    <t>Земельный налог с организаций, обладающих земельным участком, расположенным в границах городских округов</t>
  </si>
  <si>
    <t>000 1 06 06032 04 0000 110</t>
  </si>
  <si>
    <t>000 1 06 06042 04 0000 110</t>
  </si>
  <si>
    <t>Доходы от сдачи в аренду имущества, составляющего казну городских округов (за исключением земельных участков) (доходы от сдачи в аренду движимого имущества)</t>
  </si>
  <si>
    <t>НАЛОГИ НА ТОВАРЫ (РАБОТЫ, УСЛУГИ), РЕАЛИЗУЕМЫЕ НА ТЕРРИТОРИИ РОССИЙСКОЙ ФЕДЕРАЦИИ</t>
  </si>
  <si>
    <t>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</si>
  <si>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Земельный налог с физических лиц, обладающих земельным участком, расположенным в границах городских округов</t>
  </si>
  <si>
    <t>Субвенции на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</si>
  <si>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000 2 02 30000 00 0000 150</t>
  </si>
  <si>
    <t>000 2 02 30022 04 0000 150</t>
  </si>
  <si>
    <t>000 2 02 30024 04 0000 150</t>
  </si>
  <si>
    <t>000 2 02 35250 04 0000 150</t>
  </si>
  <si>
    <t>000 2 02 39999 04 0000 150</t>
  </si>
  <si>
    <t>ДОХОДЫ ОТ ОКАЗАНИЯ ПЛАТНЫХ УСЛУГ И КОМПЕНСАЦИИ ЗАТРАТ ГОСУДАРСТВА</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</si>
  <si>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</si>
  <si>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</si>
  <si>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</si>
  <si>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</si>
  <si>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</si>
  <si>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000 1 11 09044 04 0004 120</t>
  </si>
  <si>
    <t>Код классификации доходов бюджета</t>
  </si>
  <si>
    <t>000 2 02 15001 04 0000 150</t>
  </si>
  <si>
    <t>Субвенции на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</si>
  <si>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Дотации бюджетам городских округов на выравнивание бюджетной обеспеченности из бюджета субъекта Российской Федерации</t>
  </si>
  <si>
    <t>ДОТАЦИИ БЮДЖЕТАМ БЮДЖЕТНОЙ СИСТЕМЫ РОССИЙСКОЙ ФЕДЕРАЦИИ</t>
  </si>
  <si>
    <t>000 1 13 02994 04 0000 130</t>
  </si>
  <si>
    <t>000 1 13 02994 04 0001 130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</si>
  <si>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жилыми помещениями (плата за наём) муниципального жилищного фонда)</t>
  </si>
  <si>
    <t>000 1 11 09040 04 0000 120</t>
  </si>
  <si>
    <t>000 2 02 35120 04 0000 150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</si>
  <si>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</si>
  <si>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</si>
  <si>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000 2 02 15002 04 0000 150</t>
  </si>
  <si>
    <t>000 2 02 20000 00 0000 150</t>
  </si>
  <si>
    <t>СУБСИДИИ БЮДЖЕТАМ БЮДЖЕТНОЙ СИСТЕМЫ РОССИЙСКОЙ ФЕДЕРАЦИИ (МЕЖБЮДЖЕТНЫЕ СУБСИДИИ)</t>
  </si>
  <si>
    <t>000 2 02 29999 04 0000 150</t>
  </si>
  <si>
    <t>Прочие субсидии бюджетам городских округов</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</si>
  <si>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</si>
  <si>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000 1 11 09080 04 0000 120</t>
  </si>
  <si>
    <t>000 1 11 09080 04 0004 120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</si>
  <si>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 договорам на установку и эксплуатацию рекламной конструкции на землях или земельных участках, государственная собственность на которые не разграничена)</t>
  </si>
  <si>
    <t>000 1 11 09080 04 0002 120</t>
  </si>
  <si>
    <t>000 2 02 35462 04 0000 150</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</si>
  <si>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</si>
  <si>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Субсидии из областного бюджета бюджетам муниципальных образований, расположенных на территории Свердловской области на осуществление мероприятий по обеспечению питанием обучающихся в муниципальных общеобразовательных организациях</t>
  </si>
  <si>
    <t>Сумма, тысяч рублей</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</si>
  <si>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(плата по договорам на размещение и эксплуатацию нестационарного торгового объекта на землях или земельных участках, государственная собственность на которые не разграничена)</t>
  </si>
  <si>
    <t>Земельный налог</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</si>
  <si>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</si>
  <si>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компенсации затрат бюджетов городских округов</t>
  </si>
  <si>
    <t>Прочие доходы от компенсации затрат бюджетов городских округов (возврат дебиторской задолженности прошлых лет)</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</si>
  <si>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</si>
  <si>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Дотации бюджетам городских округов на поддержку мер по обеспечению сбалансированности бюджетов</t>
  </si>
  <si>
    <t>СУБВЕНЦИИ БЮДЖЕТАМ БЮДЖЕТНОЙ СИСТЕМЫ РОССИЙСКОЙ ФЕДЕРАЦИИ</t>
  </si>
  <si>
    <t>Субвенции бюджетам городских округов на предоставление гражданам субсидий на оплату жилого помещения и коммунальных услуг</t>
  </si>
  <si>
    <t>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</si>
  <si>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</si>
  <si>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000 2 02 10000 00 0000 150</t>
  </si>
  <si>
    <t>НАЛОГОВЫЕ И НЕНАЛОГОВЫЕ ДОХОДЫ</t>
  </si>
  <si>
    <t>Субвенции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</si>
  <si>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000 1 17 00000 00 0000 000</t>
  </si>
  <si>
    <t>ПРОЧИЕ НЕНАЛОГОВЫЕ ДОХОДЫ</t>
  </si>
  <si>
    <t>000 1 17 01050 04 0000 180</t>
  </si>
  <si>
    <t>Субсидии из областного бюджета бюджетам муниципальных образований, расположенных на территории Свердловской области,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</si>
  <si>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Субвенции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</si>
  <si>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(ежегодная арендная плата по результатам торгов)</t>
  </si>
  <si>
    <t>000 1 11 05012 04 0001 120</t>
  </si>
  <si>
    <t>000 1 11 05012 04 0003 120</t>
  </si>
  <si>
    <t>000 1 14 02043 04 0001 410</t>
  </si>
  <si>
    <t>Прочие неналоговые доходы бюджетов городских округов</t>
  </si>
  <si>
    <t>2</t>
  </si>
  <si>
    <t>3</t>
  </si>
  <si>
    <t>4</t>
  </si>
  <si>
    <t>1</t>
  </si>
  <si>
    <t>5</t>
  </si>
  <si>
    <t>6</t>
  </si>
  <si>
    <t>7</t>
  </si>
  <si>
    <t>8</t>
  </si>
  <si>
    <t>9</t>
  </si>
  <si>
    <t>10</t>
  </si>
  <si>
    <t>11</t>
  </si>
  <si>
    <t>12</t>
  </si>
  <si>
    <t>13</t>
  </si>
  <si>
    <t>14</t>
  </si>
  <si>
    <t>16</t>
  </si>
  <si>
    <t>17</t>
  </si>
  <si>
    <t>18</t>
  </si>
  <si>
    <t>19</t>
  </si>
  <si>
    <t>20</t>
  </si>
  <si>
    <t>21</t>
  </si>
  <si>
    <t>22</t>
  </si>
  <si>
    <t>23</t>
  </si>
  <si>
    <t>24</t>
  </si>
  <si>
    <t>26</t>
  </si>
  <si>
    <t>27</t>
  </si>
  <si>
    <t>28</t>
  </si>
  <si>
    <t>29</t>
  </si>
  <si>
    <t>30</t>
  </si>
  <si>
    <t>31</t>
  </si>
  <si>
    <t>32</t>
  </si>
  <si>
    <t>34</t>
  </si>
  <si>
    <t>35</t>
  </si>
  <si>
    <t>36</t>
  </si>
  <si>
    <t>37</t>
  </si>
  <si>
    <t>39</t>
  </si>
  <si>
    <t>40</t>
  </si>
  <si>
    <t>41</t>
  </si>
  <si>
    <t>42</t>
  </si>
  <si>
    <t>43</t>
  </si>
  <si>
    <t>44</t>
  </si>
  <si>
    <t>45</t>
  </si>
  <si>
    <t>46</t>
  </si>
  <si>
    <t>47</t>
  </si>
  <si>
    <t>48</t>
  </si>
  <si>
    <t>49</t>
  </si>
  <si>
    <t>50</t>
  </si>
  <si>
    <t>51</t>
  </si>
  <si>
    <t>52</t>
  </si>
  <si>
    <t>53</t>
  </si>
  <si>
    <t>55</t>
  </si>
  <si>
    <t>56</t>
  </si>
  <si>
    <t>57</t>
  </si>
  <si>
    <t>58</t>
  </si>
  <si>
    <t>59</t>
  </si>
  <si>
    <t>60</t>
  </si>
  <si>
    <t>61</t>
  </si>
  <si>
    <t>63</t>
  </si>
  <si>
    <t>67</t>
  </si>
  <si>
    <t>68</t>
  </si>
  <si>
    <t>69</t>
  </si>
  <si>
    <t>70</t>
  </si>
  <si>
    <t>71</t>
  </si>
  <si>
    <t>72</t>
  </si>
  <si>
    <t>73</t>
  </si>
  <si>
    <t>74</t>
  </si>
  <si>
    <t>75</t>
  </si>
  <si>
    <t>76</t>
  </si>
  <si>
    <t>77</t>
  </si>
  <si>
    <t>78</t>
  </si>
  <si>
    <t>79</t>
  </si>
  <si>
    <t>80</t>
  </si>
  <si>
    <t>81</t>
  </si>
  <si>
    <t>82</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</si>
  <si>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(доходы, получаемые в виде арендной платы за земельные участки)</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</si>
  <si>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 (доходы от реализации объектов нежилого фонда)</t>
  </si>
  <si>
    <t>Доходы от сдачи в аренду имущества, составляющего казну городских округов (за исключением земельных участков) (доходы от сдачи в аренду объектов нежилого фонда и не являющихся памятниками истории, культуры и градостроительства)</t>
  </si>
  <si>
    <t>Номер строки</t>
  </si>
  <si>
    <t xml:space="preserve"> 000 11105410 04 0000 120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</si>
  <si>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</si>
  <si>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000 2 02 20077 04 0000 150</t>
  </si>
  <si>
    <t>Субсидии бюджетам городских округов на софинансирование капитальных вложений в объекты муниципальной собственности</t>
  </si>
  <si>
    <t>000 1 03 02261 01 0000 110</t>
  </si>
  <si>
    <t>000 1 03 02231 01 0000 110</t>
  </si>
  <si>
    <t>000 1 03 02241 01 0000 110</t>
  </si>
  <si>
    <t>000 1 03 02251 01 0000 110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</si>
  <si>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</si>
  <si>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000 1 11 05024 04 0000 120</t>
  </si>
  <si>
    <t>Субсидии из областного бюджета бюджетам  муниципальных образований, расположенных на территории Свердловской области, на реализацию проектов развития систем водоснабжения, направленных на обеспечение населения Свердловской области качественной питьевой водой из централизованных систем водоснабжения</t>
  </si>
  <si>
    <t>15</t>
  </si>
  <si>
    <t>25</t>
  </si>
  <si>
    <t>38</t>
  </si>
  <si>
    <t>54</t>
  </si>
  <si>
    <t>62</t>
  </si>
  <si>
    <t>64</t>
  </si>
  <si>
    <t>65</t>
  </si>
  <si>
    <t>66</t>
  </si>
  <si>
    <t>000 1 03 03000 01 0000 110</t>
  </si>
  <si>
    <t>Туристический налог</t>
  </si>
  <si>
    <t>000 1 11 09044 04 0011 120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</si>
  <si>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(прочие доходы от использования имущества)</t>
  </si>
  <si>
    <t>000 1 13 01994 04 0000 130</t>
  </si>
  <si>
    <t>Прочие доходы от оказания платных услуг (работ) получателями средств бюджетов городских округов</t>
  </si>
  <si>
    <t>000 1 13 01994 04 0004 130</t>
  </si>
  <si>
    <t>Прочие доходы от оказания платных услуг (работ) получателями средств бюджетов городских округов (прочие платные услуги, оказываемые казенными муниципальными учреждениями)</t>
  </si>
  <si>
    <t>000 2 02 25242 04 0000 150</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</si>
  <si>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</si>
  <si>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33</t>
  </si>
  <si>
    <t>000 1 13 02994 04 0007 130</t>
  </si>
  <si>
    <t xml:space="preserve">Прочие доходы от компенсации затрат бюджетов городских округов (прочие доходы) </t>
  </si>
  <si>
    <t>000 1 14 06312 04 0000 430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</si>
  <si>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</si>
  <si>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Субвенции на осуществление государственных полномочий Свердловской области по постановке на учет и учету граждан Российской Федерации,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 жилищных субсидиях гражданам, выезжающим из районов Крайнего Севера и приравненных к ним местностей</t>
  </si>
  <si>
    <t>Свод доходов бюджета городского округа Верхняя Пышма
на плановый период 2027 и 2028 годов</t>
  </si>
  <si>
    <t xml:space="preserve">Приложение 2 к Решению Думы городского округа
Верхняя Пышма от  декабря 2025 года №   </t>
  </si>
  <si>
    <t>2027 год</t>
  </si>
  <si>
    <t>2028 год</t>
  </si>
  <si>
    <t>Субсидии из областного бюджета бюджетам муниципальных образований, расположенных на территории Свердловской области,  на организацию строительства и обеспечение ввода в эксплуатацию зданий муниципальных образовательных организаций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</si>
</sst>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_₽"/>
    <numFmt numFmtId="165" formatCode="#,##0.00000"/>
  </numFmts>
  <fonts count="6" x14ac:knownFonts="1">
    <font>
      <sz val="10"/>
      <name val="Arial"/>
    </font>
    <font>
      <sz val="8"/>
      <color rgb="FF000000"/>
      <name val="Arial"/>
      <family val="2"/>
      <charset val="204"/>
    </font>
    <font>
      <sz val="12"/>
      <name val="Liberation Serif"/>
      <family val="1"/>
      <charset val="204"/>
    </font>
    <font>
      <b/>
      <sz val="12"/>
      <name val="Liberation Serif"/>
      <family val="1"/>
      <charset val="204"/>
    </font>
    <font>
      <i/>
      <sz val="12"/>
      <name val="Liberation Serif"/>
      <family val="1"/>
      <charset val="204"/>
    </font>
    <font>
      <b/>
      <sz val="14"/>
      <name val="Liberation Serif"/>
      <family val="1"/>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1" fillId="0" borderId="2">
      <alignment horizontal="left" wrapText="1" indent="2"/>
    </xf>
    <xf numFmtId="49" fontId="1" fillId="0" borderId="3">
      <alignment horizontal="center"/>
    </xf>
    <xf numFmtId="49" fontId="1" fillId="0" borderId="4">
      <alignment horizontal="center"/>
    </xf>
    <xf numFmtId="4" fontId="1" fillId="0" borderId="3">
      <alignment horizontal="right"/>
    </xf>
  </cellStyleXfs>
  <cellXfs count="43">
    <xf numFmtId="0" fontId="0" fillId="0" borderId="0" xfId="0"/>
    <xf numFmtId="0" fontId="2" fillId="0" borderId="0" xfId="0" applyFont="1" applyFill="1" applyBorder="1" applyAlignment="1">
      <alignment wrapText="1"/>
    </xf>
    <xf numFmtId="0" fontId="2" fillId="0" borderId="0" xfId="0" applyFont="1" applyFill="1" applyBorder="1"/>
    <xf numFmtId="0" fontId="2" fillId="0" borderId="0" xfId="0" applyFont="1" applyFill="1" applyBorder="1" applyAlignment="1">
      <alignment vertical="center" wrapText="1"/>
    </xf>
    <xf numFmtId="0" fontId="2" fillId="0" borderId="1" xfId="0" applyFont="1" applyFill="1" applyBorder="1" applyAlignment="1">
      <alignment vertical="top" wrapText="1"/>
    </xf>
    <xf numFmtId="164" fontId="2" fillId="0" borderId="0" xfId="0" applyNumberFormat="1" applyFont="1" applyFill="1" applyBorder="1" applyAlignment="1">
      <alignment horizontal="center" wrapText="1"/>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top"/>
    </xf>
    <xf numFmtId="0" fontId="2" fillId="0" borderId="0" xfId="0" applyFont="1" applyFill="1" applyBorder="1" applyAlignment="1">
      <alignment vertical="top" wrapText="1"/>
    </xf>
    <xf numFmtId="164" fontId="2" fillId="0" borderId="0" xfId="0" applyNumberFormat="1" applyFont="1" applyFill="1" applyBorder="1" applyAlignment="1">
      <alignment horizontal="center" vertical="top" wrapText="1"/>
    </xf>
    <xf numFmtId="0" fontId="2" fillId="0" borderId="0" xfId="0" applyFont="1" applyFill="1" applyBorder="1" applyAlignment="1">
      <alignment horizontal="right" vertical="top" wrapText="1"/>
    </xf>
    <xf numFmtId="164" fontId="3" fillId="0" borderId="16" xfId="0" applyNumberFormat="1" applyFont="1" applyFill="1" applyBorder="1" applyAlignment="1">
      <alignment horizontal="center" vertical="center" wrapText="1"/>
    </xf>
    <xf numFmtId="0" fontId="2" fillId="0" borderId="0" xfId="0" applyFont="1" applyFill="1"/>
    <xf numFmtId="49" fontId="3" fillId="0" borderId="6"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1" fontId="2" fillId="0" borderId="0" xfId="0" applyNumberFormat="1" applyFont="1" applyFill="1"/>
    <xf numFmtId="49" fontId="2" fillId="0" borderId="6" xfId="0" applyNumberFormat="1" applyFont="1" applyFill="1" applyBorder="1" applyAlignment="1">
      <alignment horizontal="center" vertical="top"/>
    </xf>
    <xf numFmtId="165" fontId="2" fillId="0" borderId="1" xfId="0" applyNumberFormat="1" applyFont="1" applyFill="1" applyBorder="1" applyAlignment="1">
      <alignment horizontal="right" vertical="center" wrapText="1"/>
    </xf>
    <xf numFmtId="0" fontId="2" fillId="0" borderId="0" xfId="0" applyFont="1" applyFill="1" applyAlignment="1">
      <alignment wrapText="1"/>
    </xf>
    <xf numFmtId="49" fontId="2" fillId="0" borderId="1" xfId="2" applyNumberFormat="1" applyFont="1" applyBorder="1" applyAlignment="1" applyProtection="1">
      <alignment vertical="top"/>
    </xf>
    <xf numFmtId="0" fontId="2" fillId="0" borderId="1" xfId="1" applyNumberFormat="1" applyFont="1" applyBorder="1" applyAlignment="1" applyProtection="1">
      <alignment horizontal="left" vertical="top" wrapText="1"/>
    </xf>
    <xf numFmtId="0" fontId="2" fillId="0" borderId="1" xfId="0" applyNumberFormat="1" applyFont="1" applyFill="1" applyBorder="1" applyAlignment="1">
      <alignment vertical="top" wrapText="1"/>
    </xf>
    <xf numFmtId="0" fontId="4" fillId="0" borderId="1" xfId="0" applyFont="1" applyFill="1" applyBorder="1" applyAlignment="1">
      <alignment vertical="top" wrapText="1"/>
    </xf>
    <xf numFmtId="0" fontId="4" fillId="0" borderId="1" xfId="0" applyNumberFormat="1" applyFont="1" applyFill="1" applyBorder="1" applyAlignment="1">
      <alignment vertical="top" wrapText="1"/>
    </xf>
    <xf numFmtId="0" fontId="2" fillId="0" borderId="1" xfId="0" applyFont="1" applyFill="1" applyBorder="1" applyAlignment="1">
      <alignment vertical="center" wrapText="1"/>
    </xf>
    <xf numFmtId="0" fontId="3" fillId="0" borderId="0" xfId="0" applyFont="1" applyFill="1"/>
    <xf numFmtId="0" fontId="4" fillId="0" borderId="0" xfId="0" applyFont="1" applyFill="1"/>
    <xf numFmtId="0" fontId="4" fillId="0" borderId="0" xfId="0" applyFont="1" applyFill="1" applyAlignment="1">
      <alignment wrapText="1"/>
    </xf>
    <xf numFmtId="0" fontId="3" fillId="0" borderId="5" xfId="0" applyFont="1" applyFill="1" applyBorder="1" applyAlignment="1">
      <alignment vertical="top" wrapText="1"/>
    </xf>
    <xf numFmtId="165" fontId="3" fillId="0" borderId="1" xfId="0" applyNumberFormat="1" applyFont="1" applyFill="1" applyBorder="1" applyAlignment="1">
      <alignment horizontal="right" vertical="center" wrapText="1"/>
    </xf>
    <xf numFmtId="0" fontId="3" fillId="0" borderId="0" xfId="0" applyFont="1" applyFill="1" applyAlignment="1">
      <alignment vertical="center"/>
    </xf>
    <xf numFmtId="0" fontId="5" fillId="0" borderId="8" xfId="0" applyFont="1" applyFill="1" applyBorder="1" applyAlignment="1">
      <alignment horizontal="center" vertical="center" wrapText="1"/>
    </xf>
    <xf numFmtId="0" fontId="2" fillId="0" borderId="0" xfId="0" applyFont="1" applyFill="1" applyBorder="1" applyAlignment="1">
      <alignment horizontal="left" vertical="top" wrapText="1"/>
    </xf>
    <xf numFmtId="49" fontId="3" fillId="0" borderId="11" xfId="0" applyNumberFormat="1" applyFont="1" applyFill="1" applyBorder="1" applyAlignment="1">
      <alignment horizontal="center" vertical="top" wrapText="1"/>
    </xf>
    <xf numFmtId="49" fontId="3" fillId="0" borderId="12" xfId="0" applyNumberFormat="1" applyFont="1" applyFill="1" applyBorder="1" applyAlignment="1">
      <alignment horizontal="center" vertical="top" wrapText="1"/>
    </xf>
    <xf numFmtId="49" fontId="3" fillId="0" borderId="10" xfId="0" applyNumberFormat="1"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9" xfId="0" applyFont="1" applyFill="1" applyBorder="1" applyAlignment="1">
      <alignment horizontal="center" vertical="top" wrapText="1"/>
    </xf>
    <xf numFmtId="164" fontId="3" fillId="0" borderId="14" xfId="0" applyNumberFormat="1" applyFont="1" applyFill="1" applyBorder="1" applyAlignment="1">
      <alignment horizontal="center" vertical="center" wrapText="1"/>
    </xf>
    <xf numFmtId="164" fontId="3" fillId="0" borderId="11" xfId="0" applyNumberFormat="1" applyFont="1" applyFill="1" applyBorder="1" applyAlignment="1">
      <alignment horizontal="center" vertical="center" wrapText="1"/>
    </xf>
    <xf numFmtId="164" fontId="3" fillId="0" borderId="15" xfId="0" applyNumberFormat="1" applyFont="1" applyFill="1" applyBorder="1" applyAlignment="1">
      <alignment horizontal="center" vertical="center" wrapText="1"/>
    </xf>
    <xf numFmtId="164" fontId="3" fillId="0" borderId="10" xfId="0" applyNumberFormat="1" applyFont="1" applyFill="1" applyBorder="1" applyAlignment="1">
      <alignment horizontal="center" vertical="center" wrapText="1"/>
    </xf>
  </cellXfs>
  <cellStyles count="5">
    <cellStyle name="xl34" xfId="1"/>
    <cellStyle name="xl50" xfId="3"/>
    <cellStyle name="xl52" xfId="2"/>
    <cellStyle name="xl56"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
  <sheetViews>
    <sheetView tabSelected="1" view="pageBreakPreview" topLeftCell="A59" zoomScaleNormal="90" zoomScaleSheetLayoutView="100" workbookViewId="0">
      <selection activeCell="C67" sqref="C67"/>
    </sheetView>
  </sheetViews>
  <sheetFormatPr defaultColWidth="9.109375" defaultRowHeight="15" x14ac:dyDescent="0.25"/>
  <cols>
    <col min="1" max="1" width="8" style="6" customWidth="1"/>
    <col min="2" max="2" width="28.109375" style="3" customWidth="1"/>
    <col min="3" max="3" width="71.88671875" style="1" customWidth="1"/>
    <col min="4" max="4" width="19.5546875" style="5" customWidth="1"/>
    <col min="5" max="5" width="18.6640625" style="5" customWidth="1"/>
    <col min="6" max="16384" width="9.109375" style="2"/>
  </cols>
  <sheetData>
    <row r="1" spans="1:5" ht="62.4" customHeight="1" x14ac:dyDescent="0.25">
      <c r="C1" s="10"/>
      <c r="D1" s="32" t="s">
        <v>234</v>
      </c>
      <c r="E1" s="32"/>
    </row>
    <row r="2" spans="1:5" s="12" customFormat="1" ht="35.4" customHeight="1" x14ac:dyDescent="0.25">
      <c r="A2" s="31" t="s">
        <v>233</v>
      </c>
      <c r="B2" s="31"/>
      <c r="C2" s="31"/>
      <c r="D2" s="31"/>
      <c r="E2" s="31"/>
    </row>
    <row r="3" spans="1:5" ht="30.6" customHeight="1" x14ac:dyDescent="0.25">
      <c r="A3" s="33" t="s">
        <v>197</v>
      </c>
      <c r="B3" s="36" t="s">
        <v>71</v>
      </c>
      <c r="C3" s="36" t="s">
        <v>14</v>
      </c>
      <c r="D3" s="39" t="s">
        <v>96</v>
      </c>
      <c r="E3" s="40"/>
    </row>
    <row r="4" spans="1:5" ht="13.2" customHeight="1" thickBot="1" x14ac:dyDescent="0.3">
      <c r="A4" s="34"/>
      <c r="B4" s="37"/>
      <c r="C4" s="37"/>
      <c r="D4" s="41"/>
      <c r="E4" s="42"/>
    </row>
    <row r="5" spans="1:5" ht="15.6" thickBot="1" x14ac:dyDescent="0.3">
      <c r="A5" s="35"/>
      <c r="B5" s="38"/>
      <c r="C5" s="38"/>
      <c r="D5" s="11" t="s">
        <v>235</v>
      </c>
      <c r="E5" s="11" t="s">
        <v>236</v>
      </c>
    </row>
    <row r="6" spans="1:5" s="15" customFormat="1" x14ac:dyDescent="0.25">
      <c r="A6" s="13">
        <v>1</v>
      </c>
      <c r="B6" s="14">
        <v>2</v>
      </c>
      <c r="C6" s="14">
        <v>3</v>
      </c>
      <c r="D6" s="14">
        <v>4</v>
      </c>
      <c r="E6" s="14">
        <v>5</v>
      </c>
    </row>
    <row r="7" spans="1:5" s="12" customFormat="1" x14ac:dyDescent="0.25">
      <c r="A7" s="16" t="s">
        <v>124</v>
      </c>
      <c r="B7" s="4" t="s">
        <v>4</v>
      </c>
      <c r="C7" s="4" t="s">
        <v>109</v>
      </c>
      <c r="D7" s="17">
        <f>D8+D17+D20+D25+D27+D43+D49+D54+D10+D55</f>
        <v>2722361.176</v>
      </c>
      <c r="E7" s="17">
        <f>E8+E17+E20+E25+E27+E43+E49+E54+E10+E55</f>
        <v>2973504.18</v>
      </c>
    </row>
    <row r="8" spans="1:5" s="12" customFormat="1" x14ac:dyDescent="0.25">
      <c r="A8" s="16" t="s">
        <v>121</v>
      </c>
      <c r="B8" s="4" t="s">
        <v>28</v>
      </c>
      <c r="C8" s="4" t="s">
        <v>5</v>
      </c>
      <c r="D8" s="17">
        <f>D9</f>
        <v>2137206.4</v>
      </c>
      <c r="E8" s="17">
        <f>E9</f>
        <v>2369532.1</v>
      </c>
    </row>
    <row r="9" spans="1:5" s="12" customFormat="1" x14ac:dyDescent="0.25">
      <c r="A9" s="16" t="s">
        <v>122</v>
      </c>
      <c r="B9" s="4" t="s">
        <v>29</v>
      </c>
      <c r="C9" s="4" t="s">
        <v>15</v>
      </c>
      <c r="D9" s="17">
        <v>2137206.4</v>
      </c>
      <c r="E9" s="17">
        <v>2369532.1</v>
      </c>
    </row>
    <row r="10" spans="1:5" s="18" customFormat="1" ht="30" x14ac:dyDescent="0.25">
      <c r="A10" s="16" t="s">
        <v>123</v>
      </c>
      <c r="B10" s="4" t="s">
        <v>44</v>
      </c>
      <c r="C10" s="4" t="s">
        <v>55</v>
      </c>
      <c r="D10" s="17">
        <f>D11+D16</f>
        <v>51432.200000000004</v>
      </c>
      <c r="E10" s="17">
        <f>E11+E16</f>
        <v>54416.9</v>
      </c>
    </row>
    <row r="11" spans="1:5" s="18" customFormat="1" ht="30" x14ac:dyDescent="0.25">
      <c r="A11" s="16" t="s">
        <v>125</v>
      </c>
      <c r="B11" s="19" t="s">
        <v>49</v>
      </c>
      <c r="C11" s="20" t="s">
        <v>50</v>
      </c>
      <c r="D11" s="17">
        <f>D12+D13+D14+D15</f>
        <v>45732.200000000004</v>
      </c>
      <c r="E11" s="17">
        <f>E12+E13+E14+E15</f>
        <v>48716.9</v>
      </c>
    </row>
    <row r="12" spans="1:5" s="18" customFormat="1" ht="90" x14ac:dyDescent="0.25">
      <c r="A12" s="16" t="s">
        <v>126</v>
      </c>
      <c r="B12" s="19" t="s">
        <v>203</v>
      </c>
      <c r="C12" s="20" t="s">
        <v>65</v>
      </c>
      <c r="D12" s="17">
        <v>23900.5</v>
      </c>
      <c r="E12" s="17">
        <v>25420.3</v>
      </c>
    </row>
    <row r="13" spans="1:5" s="18" customFormat="1" ht="105" x14ac:dyDescent="0.25">
      <c r="A13" s="16" t="s">
        <v>127</v>
      </c>
      <c r="B13" s="19" t="s">
        <v>204</v>
      </c>
      <c r="C13" s="20" t="s">
        <v>107</v>
      </c>
      <c r="D13" s="17">
        <v>116.5</v>
      </c>
      <c r="E13" s="17">
        <v>123.8</v>
      </c>
    </row>
    <row r="14" spans="1:5" s="18" customFormat="1" ht="90" x14ac:dyDescent="0.25">
      <c r="A14" s="16" t="s">
        <v>128</v>
      </c>
      <c r="B14" s="19" t="s">
        <v>205</v>
      </c>
      <c r="C14" s="20" t="s">
        <v>66</v>
      </c>
      <c r="D14" s="17">
        <v>23116.9</v>
      </c>
      <c r="E14" s="17">
        <v>24605</v>
      </c>
    </row>
    <row r="15" spans="1:5" s="18" customFormat="1" ht="90" x14ac:dyDescent="0.25">
      <c r="A15" s="16" t="s">
        <v>129</v>
      </c>
      <c r="B15" s="19" t="s">
        <v>202</v>
      </c>
      <c r="C15" s="20" t="s">
        <v>67</v>
      </c>
      <c r="D15" s="17">
        <v>-1401.7</v>
      </c>
      <c r="E15" s="17">
        <v>-1432.2</v>
      </c>
    </row>
    <row r="16" spans="1:5" s="18" customFormat="1" x14ac:dyDescent="0.25">
      <c r="A16" s="16" t="s">
        <v>130</v>
      </c>
      <c r="B16" s="19" t="s">
        <v>217</v>
      </c>
      <c r="C16" s="20" t="s">
        <v>218</v>
      </c>
      <c r="D16" s="17">
        <v>5700</v>
      </c>
      <c r="E16" s="17">
        <v>5700</v>
      </c>
    </row>
    <row r="17" spans="1:5" s="12" customFormat="1" x14ac:dyDescent="0.25">
      <c r="A17" s="16" t="s">
        <v>131</v>
      </c>
      <c r="B17" s="4" t="s">
        <v>30</v>
      </c>
      <c r="C17" s="4" t="s">
        <v>6</v>
      </c>
      <c r="D17" s="17">
        <f>D18+D19</f>
        <v>9517.4</v>
      </c>
      <c r="E17" s="17">
        <f>E18+E19</f>
        <v>9898.8000000000011</v>
      </c>
    </row>
    <row r="18" spans="1:5" s="12" customFormat="1" x14ac:dyDescent="0.25">
      <c r="A18" s="16" t="s">
        <v>132</v>
      </c>
      <c r="B18" s="4" t="s">
        <v>31</v>
      </c>
      <c r="C18" s="4" t="s">
        <v>17</v>
      </c>
      <c r="D18" s="17">
        <v>141.80000000000001</v>
      </c>
      <c r="E18" s="17">
        <v>148.19999999999999</v>
      </c>
    </row>
    <row r="19" spans="1:5" s="12" customFormat="1" ht="30" x14ac:dyDescent="0.25">
      <c r="A19" s="16" t="s">
        <v>133</v>
      </c>
      <c r="B19" s="4" t="s">
        <v>42</v>
      </c>
      <c r="C19" s="4" t="s">
        <v>43</v>
      </c>
      <c r="D19" s="17">
        <v>9375.6</v>
      </c>
      <c r="E19" s="17">
        <v>9750.6</v>
      </c>
    </row>
    <row r="20" spans="1:5" s="12" customFormat="1" x14ac:dyDescent="0.25">
      <c r="A20" s="16" t="s">
        <v>134</v>
      </c>
      <c r="B20" s="4" t="s">
        <v>32</v>
      </c>
      <c r="C20" s="4" t="s">
        <v>7</v>
      </c>
      <c r="D20" s="17">
        <f>D21+D22</f>
        <v>253278.7</v>
      </c>
      <c r="E20" s="17">
        <f>E21+E22</f>
        <v>261628.5</v>
      </c>
    </row>
    <row r="21" spans="1:5" s="12" customFormat="1" ht="45" x14ac:dyDescent="0.25">
      <c r="A21" s="16" t="s">
        <v>209</v>
      </c>
      <c r="B21" s="4" t="s">
        <v>33</v>
      </c>
      <c r="C21" s="4" t="s">
        <v>16</v>
      </c>
      <c r="D21" s="17">
        <v>119282.7</v>
      </c>
      <c r="E21" s="17">
        <v>127632.5</v>
      </c>
    </row>
    <row r="22" spans="1:5" s="12" customFormat="1" x14ac:dyDescent="0.25">
      <c r="A22" s="16" t="s">
        <v>135</v>
      </c>
      <c r="B22" s="4" t="s">
        <v>34</v>
      </c>
      <c r="C22" s="4" t="s">
        <v>98</v>
      </c>
      <c r="D22" s="17">
        <f>D23+D24</f>
        <v>133996</v>
      </c>
      <c r="E22" s="17">
        <f>E23+E24</f>
        <v>133996</v>
      </c>
    </row>
    <row r="23" spans="1:5" s="12" customFormat="1" ht="30" x14ac:dyDescent="0.25">
      <c r="A23" s="16" t="s">
        <v>136</v>
      </c>
      <c r="B23" s="4" t="s">
        <v>52</v>
      </c>
      <c r="C23" s="21" t="s">
        <v>51</v>
      </c>
      <c r="D23" s="17">
        <v>90976</v>
      </c>
      <c r="E23" s="17">
        <v>90976</v>
      </c>
    </row>
    <row r="24" spans="1:5" s="12" customFormat="1" ht="30" x14ac:dyDescent="0.25">
      <c r="A24" s="16" t="s">
        <v>137</v>
      </c>
      <c r="B24" s="4" t="s">
        <v>53</v>
      </c>
      <c r="C24" s="21" t="s">
        <v>57</v>
      </c>
      <c r="D24" s="17">
        <v>43020</v>
      </c>
      <c r="E24" s="17">
        <v>43020</v>
      </c>
    </row>
    <row r="25" spans="1:5" s="12" customFormat="1" x14ac:dyDescent="0.25">
      <c r="A25" s="16" t="s">
        <v>138</v>
      </c>
      <c r="B25" s="4" t="s">
        <v>13</v>
      </c>
      <c r="C25" s="4" t="s">
        <v>20</v>
      </c>
      <c r="D25" s="17">
        <f>D26</f>
        <v>63748.9</v>
      </c>
      <c r="E25" s="17">
        <f>E26</f>
        <v>66298.899999999994</v>
      </c>
    </row>
    <row r="26" spans="1:5" s="12" customFormat="1" ht="45" x14ac:dyDescent="0.25">
      <c r="A26" s="16" t="s">
        <v>139</v>
      </c>
      <c r="B26" s="4" t="s">
        <v>35</v>
      </c>
      <c r="C26" s="4" t="s">
        <v>21</v>
      </c>
      <c r="D26" s="17">
        <v>63748.9</v>
      </c>
      <c r="E26" s="17">
        <v>66298.899999999994</v>
      </c>
    </row>
    <row r="27" spans="1:5" s="12" customFormat="1" ht="30" x14ac:dyDescent="0.25">
      <c r="A27" s="16" t="s">
        <v>140</v>
      </c>
      <c r="B27" s="4" t="s">
        <v>0</v>
      </c>
      <c r="C27" s="4" t="s">
        <v>8</v>
      </c>
      <c r="D27" s="17">
        <f>D28+D32+D35+D36+D37+D40+D31</f>
        <v>166703.75300000003</v>
      </c>
      <c r="E27" s="17">
        <f>E28+E32+E35+E36+E37+E40+E31</f>
        <v>171826.85800000001</v>
      </c>
    </row>
    <row r="28" spans="1:5" s="12" customFormat="1" ht="75" x14ac:dyDescent="0.25">
      <c r="A28" s="16" t="s">
        <v>141</v>
      </c>
      <c r="B28" s="4" t="s">
        <v>37</v>
      </c>
      <c r="C28" s="4" t="s">
        <v>23</v>
      </c>
      <c r="D28" s="17">
        <f>D29+D30</f>
        <v>94021.712</v>
      </c>
      <c r="E28" s="17">
        <f>E29+E30</f>
        <v>97782.58</v>
      </c>
    </row>
    <row r="29" spans="1:5" s="12" customFormat="1" ht="90" x14ac:dyDescent="0.25">
      <c r="A29" s="16" t="s">
        <v>142</v>
      </c>
      <c r="B29" s="4" t="s">
        <v>117</v>
      </c>
      <c r="C29" s="22" t="s">
        <v>194</v>
      </c>
      <c r="D29" s="17">
        <v>30411.044000000002</v>
      </c>
      <c r="E29" s="17">
        <v>31627.486000000001</v>
      </c>
    </row>
    <row r="30" spans="1:5" s="12" customFormat="1" ht="90" x14ac:dyDescent="0.25">
      <c r="A30" s="16" t="s">
        <v>143</v>
      </c>
      <c r="B30" s="4" t="s">
        <v>118</v>
      </c>
      <c r="C30" s="22" t="s">
        <v>116</v>
      </c>
      <c r="D30" s="17">
        <v>63610.667999999998</v>
      </c>
      <c r="E30" s="17">
        <v>66155.093999999997</v>
      </c>
    </row>
    <row r="31" spans="1:5" s="12" customFormat="1" ht="60" x14ac:dyDescent="0.25">
      <c r="A31" s="16" t="s">
        <v>210</v>
      </c>
      <c r="B31" s="4" t="s">
        <v>207</v>
      </c>
      <c r="C31" s="4" t="s">
        <v>206</v>
      </c>
      <c r="D31" s="17">
        <v>439.238</v>
      </c>
      <c r="E31" s="17">
        <v>456.80700000000002</v>
      </c>
    </row>
    <row r="32" spans="1:5" s="12" customFormat="1" ht="30" x14ac:dyDescent="0.25">
      <c r="A32" s="16" t="s">
        <v>144</v>
      </c>
      <c r="B32" s="4" t="s">
        <v>45</v>
      </c>
      <c r="C32" s="4" t="s">
        <v>46</v>
      </c>
      <c r="D32" s="17">
        <f>D33+D34</f>
        <v>25565.898000000001</v>
      </c>
      <c r="E32" s="17">
        <f>E33+E34</f>
        <v>26588.532000000003</v>
      </c>
    </row>
    <row r="33" spans="1:5" s="12" customFormat="1" ht="60" x14ac:dyDescent="0.25">
      <c r="A33" s="16" t="s">
        <v>145</v>
      </c>
      <c r="B33" s="4" t="s">
        <v>47</v>
      </c>
      <c r="C33" s="23" t="s">
        <v>196</v>
      </c>
      <c r="D33" s="17">
        <v>21388.882000000001</v>
      </c>
      <c r="E33" s="17">
        <v>22244.437000000002</v>
      </c>
    </row>
    <row r="34" spans="1:5" s="12" customFormat="1" ht="45" x14ac:dyDescent="0.25">
      <c r="A34" s="16" t="s">
        <v>146</v>
      </c>
      <c r="B34" s="4" t="s">
        <v>48</v>
      </c>
      <c r="C34" s="22" t="s">
        <v>54</v>
      </c>
      <c r="D34" s="17">
        <v>4177.0159999999996</v>
      </c>
      <c r="E34" s="17">
        <v>4344.0950000000003</v>
      </c>
    </row>
    <row r="35" spans="1:5" s="12" customFormat="1" ht="90" x14ac:dyDescent="0.25">
      <c r="A35" s="16" t="s">
        <v>147</v>
      </c>
      <c r="B35" s="4" t="s">
        <v>69</v>
      </c>
      <c r="C35" s="4" t="s">
        <v>68</v>
      </c>
      <c r="D35" s="17">
        <v>3.7440000000000002</v>
      </c>
      <c r="E35" s="17">
        <v>3.8929999999999998</v>
      </c>
    </row>
    <row r="36" spans="1:5" s="12" customFormat="1" ht="135" x14ac:dyDescent="0.25">
      <c r="A36" s="16" t="s">
        <v>148</v>
      </c>
      <c r="B36" s="4" t="s">
        <v>198</v>
      </c>
      <c r="C36" s="4" t="s">
        <v>199</v>
      </c>
      <c r="D36" s="17">
        <v>489.8</v>
      </c>
      <c r="E36" s="17">
        <v>509.4</v>
      </c>
    </row>
    <row r="37" spans="1:5" s="12" customFormat="1" ht="75" x14ac:dyDescent="0.25">
      <c r="A37" s="16" t="s">
        <v>149</v>
      </c>
      <c r="B37" s="4" t="s">
        <v>79</v>
      </c>
      <c r="C37" s="4" t="s">
        <v>99</v>
      </c>
      <c r="D37" s="17">
        <f>D38+D39</f>
        <v>38626.239000000001</v>
      </c>
      <c r="E37" s="17">
        <f>E38+E39</f>
        <v>38626.239000000001</v>
      </c>
    </row>
    <row r="38" spans="1:5" s="12" customFormat="1" ht="90" x14ac:dyDescent="0.25">
      <c r="A38" s="16" t="s">
        <v>150</v>
      </c>
      <c r="B38" s="4" t="s">
        <v>70</v>
      </c>
      <c r="C38" s="22" t="s">
        <v>78</v>
      </c>
      <c r="D38" s="17">
        <v>13282.549000000001</v>
      </c>
      <c r="E38" s="17">
        <v>13282.549000000001</v>
      </c>
    </row>
    <row r="39" spans="1:5" s="12" customFormat="1" ht="75" x14ac:dyDescent="0.25">
      <c r="A39" s="16" t="s">
        <v>227</v>
      </c>
      <c r="B39" s="4" t="s">
        <v>219</v>
      </c>
      <c r="C39" s="22" t="s">
        <v>220</v>
      </c>
      <c r="D39" s="17">
        <v>25343.69</v>
      </c>
      <c r="E39" s="17">
        <v>25343.69</v>
      </c>
    </row>
    <row r="40" spans="1:5" s="12" customFormat="1" ht="95.4" customHeight="1" x14ac:dyDescent="0.25">
      <c r="A40" s="16" t="s">
        <v>151</v>
      </c>
      <c r="B40" s="4" t="s">
        <v>89</v>
      </c>
      <c r="C40" s="4" t="s">
        <v>88</v>
      </c>
      <c r="D40" s="17">
        <f>D42+D41</f>
        <v>7557.1220000000003</v>
      </c>
      <c r="E40" s="17">
        <f>E42+E41</f>
        <v>7859.4069999999992</v>
      </c>
    </row>
    <row r="41" spans="1:5" s="12" customFormat="1" ht="135" x14ac:dyDescent="0.25">
      <c r="A41" s="16" t="s">
        <v>152</v>
      </c>
      <c r="B41" s="4" t="s">
        <v>92</v>
      </c>
      <c r="C41" s="22" t="s">
        <v>91</v>
      </c>
      <c r="D41" s="17">
        <v>4741.6400000000003</v>
      </c>
      <c r="E41" s="17">
        <v>4931.3059999999996</v>
      </c>
    </row>
    <row r="42" spans="1:5" s="12" customFormat="1" ht="135" x14ac:dyDescent="0.25">
      <c r="A42" s="16" t="s">
        <v>153</v>
      </c>
      <c r="B42" s="4" t="s">
        <v>90</v>
      </c>
      <c r="C42" s="22" t="s">
        <v>97</v>
      </c>
      <c r="D42" s="17">
        <v>2815.482</v>
      </c>
      <c r="E42" s="17">
        <v>2928.1010000000001</v>
      </c>
    </row>
    <row r="43" spans="1:5" s="12" customFormat="1" ht="30" x14ac:dyDescent="0.25">
      <c r="A43" s="16" t="s">
        <v>154</v>
      </c>
      <c r="B43" s="4" t="s">
        <v>10</v>
      </c>
      <c r="C43" s="4" t="s">
        <v>64</v>
      </c>
      <c r="D43" s="17">
        <f>D46+D44</f>
        <v>3994.7550000000001</v>
      </c>
      <c r="E43" s="17">
        <f>E46+E44</f>
        <v>4036.623</v>
      </c>
    </row>
    <row r="44" spans="1:5" s="12" customFormat="1" ht="30" x14ac:dyDescent="0.25">
      <c r="A44" s="16" t="s">
        <v>211</v>
      </c>
      <c r="B44" s="24" t="s">
        <v>221</v>
      </c>
      <c r="C44" s="4" t="s">
        <v>222</v>
      </c>
      <c r="D44" s="17">
        <f>D45</f>
        <v>1473.8040000000001</v>
      </c>
      <c r="E44" s="17">
        <f>E45</f>
        <v>1473.8040000000001</v>
      </c>
    </row>
    <row r="45" spans="1:5" s="12" customFormat="1" ht="45" x14ac:dyDescent="0.25">
      <c r="A45" s="16" t="s">
        <v>155</v>
      </c>
      <c r="B45" s="24" t="s">
        <v>223</v>
      </c>
      <c r="C45" s="22" t="s">
        <v>224</v>
      </c>
      <c r="D45" s="17">
        <v>1473.8040000000001</v>
      </c>
      <c r="E45" s="17">
        <v>1473.8040000000001</v>
      </c>
    </row>
    <row r="46" spans="1:5" s="12" customFormat="1" x14ac:dyDescent="0.25">
      <c r="A46" s="16" t="s">
        <v>156</v>
      </c>
      <c r="B46" s="4" t="s">
        <v>76</v>
      </c>
      <c r="C46" s="4" t="s">
        <v>100</v>
      </c>
      <c r="D46" s="17">
        <f>D47+D48</f>
        <v>2520.951</v>
      </c>
      <c r="E46" s="17">
        <f>E47+E48</f>
        <v>2562.819</v>
      </c>
    </row>
    <row r="47" spans="1:5" s="12" customFormat="1" ht="30" x14ac:dyDescent="0.25">
      <c r="A47" s="16" t="s">
        <v>157</v>
      </c>
      <c r="B47" s="4" t="s">
        <v>77</v>
      </c>
      <c r="C47" s="22" t="s">
        <v>101</v>
      </c>
      <c r="D47" s="17">
        <v>1474.251</v>
      </c>
      <c r="E47" s="17">
        <v>1474.251</v>
      </c>
    </row>
    <row r="48" spans="1:5" s="12" customFormat="1" ht="30" x14ac:dyDescent="0.25">
      <c r="A48" s="16" t="s">
        <v>158</v>
      </c>
      <c r="B48" s="4" t="s">
        <v>228</v>
      </c>
      <c r="C48" s="22" t="s">
        <v>229</v>
      </c>
      <c r="D48" s="17">
        <v>1046.7</v>
      </c>
      <c r="E48" s="17">
        <v>1088.568</v>
      </c>
    </row>
    <row r="49" spans="1:5" s="12" customFormat="1" ht="30" x14ac:dyDescent="0.25">
      <c r="A49" s="16" t="s">
        <v>159</v>
      </c>
      <c r="B49" s="4" t="s">
        <v>1</v>
      </c>
      <c r="C49" s="4" t="s">
        <v>9</v>
      </c>
      <c r="D49" s="17">
        <f>D50+D52+D53</f>
        <v>31941.11</v>
      </c>
      <c r="E49" s="17">
        <f>E50+E52+E53</f>
        <v>31253.99</v>
      </c>
    </row>
    <row r="50" spans="1:5" s="12" customFormat="1" ht="75" x14ac:dyDescent="0.25">
      <c r="A50" s="16" t="s">
        <v>160</v>
      </c>
      <c r="B50" s="4" t="s">
        <v>38</v>
      </c>
      <c r="C50" s="4" t="s">
        <v>25</v>
      </c>
      <c r="D50" s="17">
        <f>D51</f>
        <v>8125.11</v>
      </c>
      <c r="E50" s="17">
        <f>E51</f>
        <v>7437.99</v>
      </c>
    </row>
    <row r="51" spans="1:5" s="12" customFormat="1" ht="90" x14ac:dyDescent="0.25">
      <c r="A51" s="16" t="s">
        <v>161</v>
      </c>
      <c r="B51" s="4" t="s">
        <v>119</v>
      </c>
      <c r="C51" s="22" t="s">
        <v>195</v>
      </c>
      <c r="D51" s="17">
        <v>8125.11</v>
      </c>
      <c r="E51" s="17">
        <v>7437.99</v>
      </c>
    </row>
    <row r="52" spans="1:5" s="12" customFormat="1" ht="45" x14ac:dyDescent="0.25">
      <c r="A52" s="16" t="s">
        <v>162</v>
      </c>
      <c r="B52" s="4" t="s">
        <v>36</v>
      </c>
      <c r="C52" s="4" t="s">
        <v>102</v>
      </c>
      <c r="D52" s="17">
        <v>19597.467000000001</v>
      </c>
      <c r="E52" s="17">
        <v>19597.467000000001</v>
      </c>
    </row>
    <row r="53" spans="1:5" s="12" customFormat="1" ht="75.599999999999994" customHeight="1" x14ac:dyDescent="0.25">
      <c r="A53" s="16" t="s">
        <v>163</v>
      </c>
      <c r="B53" s="4" t="s">
        <v>230</v>
      </c>
      <c r="C53" s="4" t="s">
        <v>231</v>
      </c>
      <c r="D53" s="17">
        <v>4218.5330000000004</v>
      </c>
      <c r="E53" s="17">
        <v>4218.5330000000004</v>
      </c>
    </row>
    <row r="54" spans="1:5" s="12" customFormat="1" x14ac:dyDescent="0.25">
      <c r="A54" s="16" t="s">
        <v>164</v>
      </c>
      <c r="B54" s="4" t="s">
        <v>2</v>
      </c>
      <c r="C54" s="4" t="s">
        <v>11</v>
      </c>
      <c r="D54" s="17">
        <v>2699.1840000000002</v>
      </c>
      <c r="E54" s="17">
        <v>2699.1840000000002</v>
      </c>
    </row>
    <row r="55" spans="1:5" s="12" customFormat="1" x14ac:dyDescent="0.25">
      <c r="A55" s="16" t="s">
        <v>165</v>
      </c>
      <c r="B55" s="4" t="s">
        <v>111</v>
      </c>
      <c r="C55" s="4" t="s">
        <v>112</v>
      </c>
      <c r="D55" s="17">
        <f>D56</f>
        <v>1838.7739999999999</v>
      </c>
      <c r="E55" s="17">
        <f>E56</f>
        <v>1912.325</v>
      </c>
    </row>
    <row r="56" spans="1:5" s="12" customFormat="1" x14ac:dyDescent="0.25">
      <c r="A56" s="16" t="s">
        <v>166</v>
      </c>
      <c r="B56" s="4" t="s">
        <v>113</v>
      </c>
      <c r="C56" s="4" t="s">
        <v>120</v>
      </c>
      <c r="D56" s="17">
        <v>1838.7739999999999</v>
      </c>
      <c r="E56" s="17">
        <v>1912.325</v>
      </c>
    </row>
    <row r="57" spans="1:5" s="12" customFormat="1" x14ac:dyDescent="0.25">
      <c r="A57" s="16" t="s">
        <v>167</v>
      </c>
      <c r="B57" s="4" t="s">
        <v>3</v>
      </c>
      <c r="C57" s="4" t="s">
        <v>12</v>
      </c>
      <c r="D57" s="17">
        <f>D58</f>
        <v>5446222.3149999995</v>
      </c>
      <c r="E57" s="17">
        <f>E58</f>
        <v>4320221</v>
      </c>
    </row>
    <row r="58" spans="1:5" s="12" customFormat="1" ht="30" x14ac:dyDescent="0.25">
      <c r="A58" s="16" t="s">
        <v>168</v>
      </c>
      <c r="B58" s="4" t="s">
        <v>26</v>
      </c>
      <c r="C58" s="4" t="s">
        <v>27</v>
      </c>
      <c r="D58" s="17">
        <f>D59+D62+D70</f>
        <v>5446222.3149999995</v>
      </c>
      <c r="E58" s="17">
        <f>E59+E62+E70</f>
        <v>4320221</v>
      </c>
    </row>
    <row r="59" spans="1:5" s="12" customFormat="1" ht="30" x14ac:dyDescent="0.25">
      <c r="A59" s="16" t="s">
        <v>169</v>
      </c>
      <c r="B59" s="4" t="s">
        <v>108</v>
      </c>
      <c r="C59" s="4" t="s">
        <v>75</v>
      </c>
      <c r="D59" s="17">
        <f>D60+D61</f>
        <v>1356236</v>
      </c>
      <c r="E59" s="17">
        <f>E60+E61</f>
        <v>1085529</v>
      </c>
    </row>
    <row r="60" spans="1:5" s="12" customFormat="1" ht="30" x14ac:dyDescent="0.25">
      <c r="A60" s="16" t="s">
        <v>212</v>
      </c>
      <c r="B60" s="4" t="s">
        <v>72</v>
      </c>
      <c r="C60" s="4" t="s">
        <v>74</v>
      </c>
      <c r="D60" s="17">
        <v>23707</v>
      </c>
      <c r="E60" s="17">
        <v>1773</v>
      </c>
    </row>
    <row r="61" spans="1:5" s="12" customFormat="1" ht="30" x14ac:dyDescent="0.25">
      <c r="A61" s="16" t="s">
        <v>170</v>
      </c>
      <c r="B61" s="4" t="s">
        <v>83</v>
      </c>
      <c r="C61" s="4" t="s">
        <v>103</v>
      </c>
      <c r="D61" s="17">
        <v>1332529</v>
      </c>
      <c r="E61" s="17">
        <v>1083756</v>
      </c>
    </row>
    <row r="62" spans="1:5" s="12" customFormat="1" ht="30" x14ac:dyDescent="0.25">
      <c r="A62" s="16" t="s">
        <v>171</v>
      </c>
      <c r="B62" s="4" t="s">
        <v>84</v>
      </c>
      <c r="C62" s="4" t="s">
        <v>85</v>
      </c>
      <c r="D62" s="17">
        <f>D66+D63+D65</f>
        <v>1223513.3149999999</v>
      </c>
      <c r="E62" s="17">
        <f>E66+E63+E65</f>
        <v>190102.7</v>
      </c>
    </row>
    <row r="63" spans="1:5" s="12" customFormat="1" ht="30" x14ac:dyDescent="0.25">
      <c r="A63" s="16" t="s">
        <v>172</v>
      </c>
      <c r="B63" s="4" t="s">
        <v>200</v>
      </c>
      <c r="C63" s="4" t="s">
        <v>201</v>
      </c>
      <c r="D63" s="17">
        <f>D64</f>
        <v>844365</v>
      </c>
      <c r="E63" s="17">
        <f>E64</f>
        <v>1000</v>
      </c>
    </row>
    <row r="64" spans="1:5" s="12" customFormat="1" ht="60" x14ac:dyDescent="0.25">
      <c r="A64" s="16" t="s">
        <v>173</v>
      </c>
      <c r="B64" s="4" t="s">
        <v>200</v>
      </c>
      <c r="C64" s="22" t="s">
        <v>237</v>
      </c>
      <c r="D64" s="17">
        <v>844365</v>
      </c>
      <c r="E64" s="17">
        <v>1000</v>
      </c>
    </row>
    <row r="65" spans="1:5" s="12" customFormat="1" ht="45" x14ac:dyDescent="0.25">
      <c r="A65" s="16" t="s">
        <v>174</v>
      </c>
      <c r="B65" s="4" t="s">
        <v>225</v>
      </c>
      <c r="C65" s="4" t="s">
        <v>226</v>
      </c>
      <c r="D65" s="17">
        <v>122838.315</v>
      </c>
      <c r="E65" s="17">
        <v>0</v>
      </c>
    </row>
    <row r="66" spans="1:5" s="12" customFormat="1" x14ac:dyDescent="0.25">
      <c r="A66" s="16" t="s">
        <v>175</v>
      </c>
      <c r="B66" s="4" t="s">
        <v>86</v>
      </c>
      <c r="C66" s="4" t="s">
        <v>87</v>
      </c>
      <c r="D66" s="17">
        <f>D67+D68+D69</f>
        <v>256310</v>
      </c>
      <c r="E66" s="17">
        <f>E67+E68+E69</f>
        <v>189102.7</v>
      </c>
    </row>
    <row r="67" spans="1:5" s="12" customFormat="1" ht="60" x14ac:dyDescent="0.25">
      <c r="A67" s="16" t="s">
        <v>176</v>
      </c>
      <c r="B67" s="4" t="s">
        <v>86</v>
      </c>
      <c r="C67" s="22" t="s">
        <v>95</v>
      </c>
      <c r="D67" s="17">
        <v>122376</v>
      </c>
      <c r="E67" s="17">
        <v>127271</v>
      </c>
    </row>
    <row r="68" spans="1:5" s="12" customFormat="1" ht="75" x14ac:dyDescent="0.25">
      <c r="A68" s="16" t="s">
        <v>213</v>
      </c>
      <c r="B68" s="4" t="s">
        <v>86</v>
      </c>
      <c r="C68" s="22" t="s">
        <v>114</v>
      </c>
      <c r="D68" s="17">
        <v>59454.2</v>
      </c>
      <c r="E68" s="17">
        <v>61831.7</v>
      </c>
    </row>
    <row r="69" spans="1:5" s="12" customFormat="1" ht="90" x14ac:dyDescent="0.25">
      <c r="A69" s="16" t="s">
        <v>177</v>
      </c>
      <c r="B69" s="4" t="s">
        <v>86</v>
      </c>
      <c r="C69" s="22" t="s">
        <v>208</v>
      </c>
      <c r="D69" s="17">
        <v>74479.8</v>
      </c>
      <c r="E69" s="17">
        <v>0</v>
      </c>
    </row>
    <row r="70" spans="1:5" s="25" customFormat="1" ht="30" x14ac:dyDescent="0.25">
      <c r="A70" s="16" t="s">
        <v>214</v>
      </c>
      <c r="B70" s="4" t="s">
        <v>59</v>
      </c>
      <c r="C70" s="4" t="s">
        <v>104</v>
      </c>
      <c r="D70" s="17">
        <f>D71+D72+D83+D85+D84+D82</f>
        <v>2866473</v>
      </c>
      <c r="E70" s="17">
        <f>E71+E72+E83+E85+E84+E82</f>
        <v>3044589.3000000003</v>
      </c>
    </row>
    <row r="71" spans="1:5" s="25" customFormat="1" ht="30" x14ac:dyDescent="0.25">
      <c r="A71" s="16" t="s">
        <v>215</v>
      </c>
      <c r="B71" s="4" t="s">
        <v>60</v>
      </c>
      <c r="C71" s="4" t="s">
        <v>105</v>
      </c>
      <c r="D71" s="17">
        <v>21812.2</v>
      </c>
      <c r="E71" s="17">
        <v>22684.7</v>
      </c>
    </row>
    <row r="72" spans="1:5" s="12" customFormat="1" ht="30" x14ac:dyDescent="0.25">
      <c r="A72" s="16" t="s">
        <v>216</v>
      </c>
      <c r="B72" s="4" t="s">
        <v>61</v>
      </c>
      <c r="C72" s="4" t="s">
        <v>22</v>
      </c>
      <c r="D72" s="17">
        <f>D73+D74+D75+D76+D79+D80+D81+D77+D78</f>
        <v>184693.20000000004</v>
      </c>
      <c r="E72" s="17">
        <f>E73+E74+E75+E76+E79+E80+E81+E77+E78</f>
        <v>191848.7</v>
      </c>
    </row>
    <row r="73" spans="1:5" s="12" customFormat="1" ht="60" x14ac:dyDescent="0.25">
      <c r="A73" s="16" t="s">
        <v>178</v>
      </c>
      <c r="B73" s="4" t="s">
        <v>61</v>
      </c>
      <c r="C73" s="22" t="s">
        <v>73</v>
      </c>
      <c r="D73" s="17">
        <v>374</v>
      </c>
      <c r="E73" s="17">
        <v>388</v>
      </c>
    </row>
    <row r="74" spans="1:5" s="12" customFormat="1" ht="60" x14ac:dyDescent="0.25">
      <c r="A74" s="16" t="s">
        <v>179</v>
      </c>
      <c r="B74" s="4" t="s">
        <v>61</v>
      </c>
      <c r="C74" s="22" t="s">
        <v>41</v>
      </c>
      <c r="D74" s="17">
        <v>175144</v>
      </c>
      <c r="E74" s="17">
        <v>182149.8</v>
      </c>
    </row>
    <row r="75" spans="1:5" s="12" customFormat="1" ht="60" x14ac:dyDescent="0.25">
      <c r="A75" s="16" t="s">
        <v>180</v>
      </c>
      <c r="B75" s="4" t="s">
        <v>61</v>
      </c>
      <c r="C75" s="23" t="s">
        <v>39</v>
      </c>
      <c r="D75" s="17">
        <v>0.2</v>
      </c>
      <c r="E75" s="17">
        <v>0.2</v>
      </c>
    </row>
    <row r="76" spans="1:5" s="12" customFormat="1" ht="30" x14ac:dyDescent="0.25">
      <c r="A76" s="16" t="s">
        <v>181</v>
      </c>
      <c r="B76" s="4" t="s">
        <v>61</v>
      </c>
      <c r="C76" s="23" t="s">
        <v>40</v>
      </c>
      <c r="D76" s="17">
        <v>169.7</v>
      </c>
      <c r="E76" s="17">
        <v>169.7</v>
      </c>
    </row>
    <row r="77" spans="1:5" s="12" customFormat="1" ht="60" x14ac:dyDescent="0.25">
      <c r="A77" s="16" t="s">
        <v>182</v>
      </c>
      <c r="B77" s="4" t="s">
        <v>61</v>
      </c>
      <c r="C77" s="23" t="s">
        <v>115</v>
      </c>
      <c r="D77" s="17">
        <v>3077</v>
      </c>
      <c r="E77" s="17">
        <v>3077</v>
      </c>
    </row>
    <row r="78" spans="1:5" s="12" customFormat="1" ht="105" x14ac:dyDescent="0.25">
      <c r="A78" s="16" t="s">
        <v>183</v>
      </c>
      <c r="B78" s="4" t="s">
        <v>61</v>
      </c>
      <c r="C78" s="23" t="s">
        <v>232</v>
      </c>
      <c r="D78" s="17">
        <v>0.2</v>
      </c>
      <c r="E78" s="17">
        <v>0.3</v>
      </c>
    </row>
    <row r="79" spans="1:5" s="12" customFormat="1" ht="60" x14ac:dyDescent="0.25">
      <c r="A79" s="16" t="s">
        <v>184</v>
      </c>
      <c r="B79" s="4" t="s">
        <v>61</v>
      </c>
      <c r="C79" s="23" t="s">
        <v>82</v>
      </c>
      <c r="D79" s="17">
        <v>2174.1999999999998</v>
      </c>
      <c r="E79" s="17">
        <v>2174.1999999999998</v>
      </c>
    </row>
    <row r="80" spans="1:5" s="12" customFormat="1" ht="90" x14ac:dyDescent="0.25">
      <c r="A80" s="16" t="s">
        <v>185</v>
      </c>
      <c r="B80" s="4" t="s">
        <v>61</v>
      </c>
      <c r="C80" s="23" t="s">
        <v>58</v>
      </c>
      <c r="D80" s="17">
        <v>3388.9</v>
      </c>
      <c r="E80" s="17">
        <v>3524.5</v>
      </c>
    </row>
    <row r="81" spans="1:5" s="12" customFormat="1" ht="60" x14ac:dyDescent="0.25">
      <c r="A81" s="16" t="s">
        <v>186</v>
      </c>
      <c r="B81" s="4" t="s">
        <v>61</v>
      </c>
      <c r="C81" s="23" t="s">
        <v>110</v>
      </c>
      <c r="D81" s="17">
        <v>365</v>
      </c>
      <c r="E81" s="17">
        <v>365</v>
      </c>
    </row>
    <row r="82" spans="1:5" s="12" customFormat="1" ht="60" x14ac:dyDescent="0.25">
      <c r="A82" s="16" t="s">
        <v>187</v>
      </c>
      <c r="B82" s="4" t="s">
        <v>80</v>
      </c>
      <c r="C82" s="21" t="s">
        <v>81</v>
      </c>
      <c r="D82" s="17">
        <v>20.9</v>
      </c>
      <c r="E82" s="17">
        <v>22.4</v>
      </c>
    </row>
    <row r="83" spans="1:5" s="12" customFormat="1" ht="30" x14ac:dyDescent="0.25">
      <c r="A83" s="16" t="s">
        <v>188</v>
      </c>
      <c r="B83" s="4" t="s">
        <v>62</v>
      </c>
      <c r="C83" s="4" t="s">
        <v>24</v>
      </c>
      <c r="D83" s="17">
        <v>62727.5</v>
      </c>
      <c r="E83" s="17">
        <v>62716.3</v>
      </c>
    </row>
    <row r="84" spans="1:5" s="12" customFormat="1" ht="45" x14ac:dyDescent="0.25">
      <c r="A84" s="16" t="s">
        <v>189</v>
      </c>
      <c r="B84" s="4" t="s">
        <v>93</v>
      </c>
      <c r="C84" s="4" t="s">
        <v>94</v>
      </c>
      <c r="D84" s="17">
        <v>294.2</v>
      </c>
      <c r="E84" s="17">
        <v>428.2</v>
      </c>
    </row>
    <row r="85" spans="1:5" s="12" customFormat="1" x14ac:dyDescent="0.25">
      <c r="A85" s="16" t="s">
        <v>190</v>
      </c>
      <c r="B85" s="4" t="s">
        <v>63</v>
      </c>
      <c r="C85" s="4" t="s">
        <v>19</v>
      </c>
      <c r="D85" s="17">
        <f>D86+D87</f>
        <v>2596925</v>
      </c>
      <c r="E85" s="17">
        <f>E86+E87</f>
        <v>2766889</v>
      </c>
    </row>
    <row r="86" spans="1:5" s="26" customFormat="1" ht="90" x14ac:dyDescent="0.25">
      <c r="A86" s="16" t="s">
        <v>191</v>
      </c>
      <c r="B86" s="4" t="s">
        <v>63</v>
      </c>
      <c r="C86" s="23" t="s">
        <v>106</v>
      </c>
      <c r="D86" s="17">
        <v>1262949</v>
      </c>
      <c r="E86" s="17">
        <v>1346274</v>
      </c>
    </row>
    <row r="87" spans="1:5" s="27" customFormat="1" ht="60" x14ac:dyDescent="0.25">
      <c r="A87" s="16" t="s">
        <v>192</v>
      </c>
      <c r="B87" s="4" t="s">
        <v>63</v>
      </c>
      <c r="C87" s="23" t="s">
        <v>56</v>
      </c>
      <c r="D87" s="17">
        <v>1333976</v>
      </c>
      <c r="E87" s="17">
        <v>1420615</v>
      </c>
    </row>
    <row r="88" spans="1:5" s="30" customFormat="1" ht="15.6" thickBot="1" x14ac:dyDescent="0.3">
      <c r="A88" s="16" t="s">
        <v>193</v>
      </c>
      <c r="B88" s="28"/>
      <c r="C88" s="28" t="s">
        <v>18</v>
      </c>
      <c r="D88" s="29">
        <f>D57+D7</f>
        <v>8168583.4909999995</v>
      </c>
      <c r="E88" s="29">
        <f>E57+E7</f>
        <v>7293725.1799999997</v>
      </c>
    </row>
    <row r="89" spans="1:5" x14ac:dyDescent="0.25">
      <c r="A89" s="7"/>
      <c r="B89" s="8"/>
      <c r="C89" s="8"/>
      <c r="D89" s="9"/>
      <c r="E89" s="9"/>
    </row>
    <row r="90" spans="1:5" x14ac:dyDescent="0.25">
      <c r="A90" s="7"/>
      <c r="B90" s="8"/>
      <c r="C90" s="8"/>
      <c r="D90" s="9"/>
      <c r="E90" s="9"/>
    </row>
  </sheetData>
  <mergeCells count="6">
    <mergeCell ref="A2:E2"/>
    <mergeCell ref="D1:E1"/>
    <mergeCell ref="A3:A5"/>
    <mergeCell ref="B3:B5"/>
    <mergeCell ref="C3:C5"/>
    <mergeCell ref="D3:E4"/>
  </mergeCells>
  <phoneticPr fontId="0" type="noConversion"/>
  <pageMargins left="0.78740157480314965" right="0.78740157480314965" top="0.98425196850393704" bottom="0.39370078740157483" header="0.9055118110236221" footer="0.31496062992125984"/>
  <pageSetup paperSize="9" scale="5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1</vt:lpstr>
      <vt:lpstr>'приложение 1'!Заголовки_для_печати</vt:lpstr>
      <vt:lpstr>'приложение 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Лежнин Д.Г.</dc:creator>
  <cp:lastModifiedBy>Шмакова</cp:lastModifiedBy>
  <cp:lastPrinted>2025-11-11T13:59:27Z</cp:lastPrinted>
  <dcterms:created xsi:type="dcterms:W3CDTF">1996-10-08T23:32:33Z</dcterms:created>
  <dcterms:modified xsi:type="dcterms:W3CDTF">2025-11-15T11:26:49Z</dcterms:modified>
</cp:coreProperties>
</file>