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Snedkova\Desktop\"/>
    </mc:Choice>
  </mc:AlternateContent>
  <bookViews>
    <workbookView xWindow="0" yWindow="0" windowWidth="28800" windowHeight="11835" tabRatio="606"/>
  </bookViews>
  <sheets>
    <sheet name="приложение 1" sheetId="66" r:id="rId1"/>
  </sheets>
  <definedNames>
    <definedName name="_xlnm.Print_Titles" localSheetId="0">'приложение 1'!$7:$7</definedName>
    <definedName name="_xlnm.Print_Area" localSheetId="0">'приложение 1'!$A$1:$F$134</definedName>
  </definedNames>
  <calcPr calcId="152511"/>
</workbook>
</file>

<file path=xl/calcChain.xml><?xml version="1.0" encoding="utf-8"?>
<calcChain xmlns="http://schemas.openxmlformats.org/spreadsheetml/2006/main">
  <c r="F10" i="66" l="1"/>
  <c r="F13" i="66"/>
  <c r="F14" i="66"/>
  <c r="F15" i="66"/>
  <c r="F16" i="66"/>
  <c r="F17" i="66"/>
  <c r="F18" i="66"/>
  <c r="F21" i="66"/>
  <c r="F22" i="66"/>
  <c r="F24" i="66"/>
  <c r="F25" i="66"/>
  <c r="F27" i="66"/>
  <c r="F29" i="66"/>
  <c r="F30" i="66"/>
  <c r="F32" i="66"/>
  <c r="F33" i="66"/>
  <c r="F36" i="66"/>
  <c r="F37" i="66"/>
  <c r="F38" i="66"/>
  <c r="F40" i="66"/>
  <c r="F41" i="66"/>
  <c r="F43" i="66"/>
  <c r="F44" i="66"/>
  <c r="F45" i="66"/>
  <c r="F47" i="66"/>
  <c r="F48" i="66"/>
  <c r="F50" i="66"/>
  <c r="F51" i="66"/>
  <c r="F54" i="66"/>
  <c r="F55" i="66"/>
  <c r="F57" i="66"/>
  <c r="F58" i="66"/>
  <c r="F61" i="66"/>
  <c r="F63" i="66"/>
  <c r="F64" i="66"/>
  <c r="F68" i="66"/>
  <c r="F69" i="66"/>
  <c r="F70" i="66"/>
  <c r="F71" i="66"/>
  <c r="F72" i="66"/>
  <c r="F74" i="66"/>
  <c r="F75" i="66"/>
  <c r="F79" i="66"/>
  <c r="F80" i="66"/>
  <c r="F81" i="66"/>
  <c r="F84" i="66"/>
  <c r="F85" i="66"/>
  <c r="F86" i="66"/>
  <c r="F87" i="66"/>
  <c r="F88" i="66"/>
  <c r="F90" i="66"/>
  <c r="F91" i="66"/>
  <c r="F92" i="66"/>
  <c r="F93" i="66"/>
  <c r="F94" i="66"/>
  <c r="F95" i="66"/>
  <c r="F96" i="66"/>
  <c r="F97" i="66"/>
  <c r="F98" i="66"/>
  <c r="F99" i="66"/>
  <c r="F100" i="66"/>
  <c r="F102" i="66"/>
  <c r="F104" i="66"/>
  <c r="F105" i="66"/>
  <c r="F106" i="66"/>
  <c r="F107" i="66"/>
  <c r="F108" i="66"/>
  <c r="F109" i="66"/>
  <c r="F110" i="66"/>
  <c r="F111" i="66"/>
  <c r="F112" i="66"/>
  <c r="F113" i="66"/>
  <c r="F114" i="66"/>
  <c r="F116" i="66"/>
  <c r="F117" i="66"/>
  <c r="F119" i="66"/>
  <c r="F120" i="66"/>
  <c r="F121" i="66"/>
  <c r="F123" i="66"/>
  <c r="F124" i="66"/>
  <c r="F125" i="66"/>
  <c r="F126" i="66"/>
  <c r="F127" i="66"/>
  <c r="F128" i="66"/>
  <c r="F129" i="66"/>
  <c r="F132" i="66"/>
  <c r="F133" i="66"/>
  <c r="E130" i="66" l="1"/>
  <c r="E122" i="66"/>
  <c r="E115" i="66"/>
  <c r="E103" i="66"/>
  <c r="E89" i="66"/>
  <c r="E83" i="66"/>
  <c r="E82" i="66"/>
  <c r="E78" i="66"/>
  <c r="E73" i="66"/>
  <c r="E67" i="66"/>
  <c r="E62" i="66"/>
  <c r="E60" i="66"/>
  <c r="E59" i="66"/>
  <c r="E56" i="66"/>
  <c r="E53" i="66"/>
  <c r="E52" i="66" s="1"/>
  <c r="E49" i="66"/>
  <c r="E46" i="66"/>
  <c r="E39" i="66"/>
  <c r="E35" i="66"/>
  <c r="E31" i="66"/>
  <c r="E28" i="66"/>
  <c r="E20" i="66"/>
  <c r="E12" i="66"/>
  <c r="E9" i="66"/>
  <c r="E118" i="66" l="1"/>
  <c r="E101" i="66"/>
  <c r="E77" i="66" s="1"/>
  <c r="E66" i="66"/>
  <c r="E34" i="66"/>
  <c r="E26" i="66"/>
  <c r="E19" i="66"/>
  <c r="E11" i="66"/>
  <c r="E76" i="66" l="1"/>
  <c r="E8" i="66"/>
  <c r="D49" i="66"/>
  <c r="F49" i="66" s="1"/>
  <c r="E134" i="66" l="1"/>
  <c r="D130" i="66"/>
  <c r="D62" i="66"/>
  <c r="F62" i="66" s="1"/>
  <c r="D31" i="66"/>
  <c r="F31" i="66" s="1"/>
  <c r="D89" i="66" l="1"/>
  <c r="F89" i="66" s="1"/>
  <c r="D60" i="66" l="1"/>
  <c r="F60" i="66" s="1"/>
  <c r="D39" i="66" l="1"/>
  <c r="F39" i="66" s="1"/>
  <c r="D46" i="66"/>
  <c r="F46" i="66" s="1"/>
  <c r="D78" i="66" l="1"/>
  <c r="F78" i="66" s="1"/>
  <c r="D73" i="66"/>
  <c r="F73" i="66" s="1"/>
  <c r="D59" i="66"/>
  <c r="F59" i="66" s="1"/>
  <c r="D12" i="66" l="1"/>
  <c r="D11" i="66" l="1"/>
  <c r="F11" i="66" s="1"/>
  <c r="F12" i="66"/>
  <c r="D122" i="66"/>
  <c r="F122" i="66" s="1"/>
  <c r="D83" i="66" l="1"/>
  <c r="D82" i="66" l="1"/>
  <c r="F82" i="66" s="1"/>
  <c r="F83" i="66"/>
  <c r="D118" i="66"/>
  <c r="F118" i="66" s="1"/>
  <c r="D103" i="66" l="1"/>
  <c r="F103" i="66" s="1"/>
  <c r="D56" i="66" l="1"/>
  <c r="D53" i="66" l="1"/>
  <c r="F56" i="66"/>
  <c r="D20" i="66"/>
  <c r="D19" i="66" l="1"/>
  <c r="F19" i="66" s="1"/>
  <c r="F20" i="66"/>
  <c r="D52" i="66"/>
  <c r="F52" i="66" s="1"/>
  <c r="F53" i="66"/>
  <c r="D67" i="66"/>
  <c r="D35" i="66"/>
  <c r="D34" i="66" l="1"/>
  <c r="F34" i="66" s="1"/>
  <c r="F35" i="66"/>
  <c r="D66" i="66"/>
  <c r="F66" i="66" s="1"/>
  <c r="F67" i="66"/>
  <c r="D115" i="66"/>
  <c r="D9" i="66"/>
  <c r="F9" i="66" s="1"/>
  <c r="D28" i="66"/>
  <c r="D101" i="66" l="1"/>
  <c r="F115" i="66"/>
  <c r="D26" i="66"/>
  <c r="F26" i="66" s="1"/>
  <c r="F28" i="66"/>
  <c r="D8" i="66"/>
  <c r="F8" i="66" s="1"/>
  <c r="D77" i="66" l="1"/>
  <c r="F101" i="66"/>
  <c r="D76" i="66" l="1"/>
  <c r="F77" i="66"/>
  <c r="F76" i="66" l="1"/>
  <c r="D134" i="66"/>
  <c r="F134" i="66" s="1"/>
</calcChain>
</file>

<file path=xl/sharedStrings.xml><?xml version="1.0" encoding="utf-8"?>
<sst xmlns="http://schemas.openxmlformats.org/spreadsheetml/2006/main" count="394" uniqueCount="362">
  <si>
    <t>000 1 11 00000 00 0000 000</t>
  </si>
  <si>
    <t>000 1 12 00000 00 0000 000</t>
  </si>
  <si>
    <t>000 1 14 00000 00 0000 000</t>
  </si>
  <si>
    <t>000 1 16 00000 00 0000 000</t>
  </si>
  <si>
    <t>000 2 00 00000 00 0000 000</t>
  </si>
  <si>
    <t>000 1 00 00000 00 0000 000</t>
  </si>
  <si>
    <t>НАЛОГИ НА ПРИБЫЛЬ, ДОХОДЫ</t>
  </si>
  <si>
    <t>НАЛОГИ НА СОВОКУПНЫЙ ДОХОД</t>
  </si>
  <si>
    <t>НАЛОГИ НА ИМУЩЕСТВО</t>
  </si>
  <si>
    <t>ДОХОДЫ ОТ ИСПОЛЬЗОВАНИЯ ИМУЩЕСТВА, НАХОДЯЩЕГОСЯ В ГОСУДАРСТВЕННОЙ И МУНИЦИПАЛЬНОЙ СОБСТВЕННОСТИ</t>
  </si>
  <si>
    <t>ПЛАТЕЖИ ПРИ ПОЛЬЗОВАНИИ ПРИРОДНЫМИ РЕСУРСАМИ</t>
  </si>
  <si>
    <t>ДОХОДЫ ОТ ПРОДАЖИ МАТЕРИАЛЬНЫХ И НЕМАТЕРИАЛЬНЫХ АКТИВОВ</t>
  </si>
  <si>
    <t>000 1 13 00000 00 0000 000</t>
  </si>
  <si>
    <t>ШТРАФЫ, САНКЦИИ, ВОЗМЕЩЕНИЕ УЩЕРБА</t>
  </si>
  <si>
    <t>БЕЗВОЗМЕЗДНЫЕ ПОСТУПЛЕНИЯ</t>
  </si>
  <si>
    <t>000 1 08 00000 00 0000 000</t>
  </si>
  <si>
    <t>Наименование доходов</t>
  </si>
  <si>
    <t>Налог на доходы физических лиц</t>
  </si>
  <si>
    <t>Налог на имущество физических лиц, взимаемый по ставкам, применяемым к объектам налогообложения, расположенным в границах городских округов</t>
  </si>
  <si>
    <t>Единый сельскохозяйственный налог</t>
  </si>
  <si>
    <t>ВСЕГО ДОХОДОВ</t>
  </si>
  <si>
    <t>Прочие субвенции бюджетам городских округов</t>
  </si>
  <si>
    <t>ГОСУДАРСТВЕННАЯ ПОШЛИНА</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</si>
  <si>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</si>
  <si>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Субвенции бюджетам городских округов на выполнение передаваемых полномочий субъектов Российской Федерации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</si>
  <si>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</si>
  <si>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Субвенции бюджетам городских округов на оплату жилищно-коммунальных услуг отдельным категориям граждан</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</si>
  <si>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</si>
  <si>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000 2 02 00000 00 0000 000</t>
  </si>
  <si>
    <t>БЕЗВОЗМЕЗДНЫЕ ПОСТУПЛЕНИЯ ОТ ДРУГИХ БЮДЖЕТОВ БЮДЖЕТНОЙ СИСТЕМЫ РОССИЙСКОЙ ФЕДЕРАЦИИ</t>
  </si>
  <si>
    <t>000 1 01 00000 00 0000 000</t>
  </si>
  <si>
    <t>000 1 01 02000 01 0000 110</t>
  </si>
  <si>
    <t>000 1 05 00000 00 0000 000</t>
  </si>
  <si>
    <t>000 1 05 03000 01 0000 110</t>
  </si>
  <si>
    <t>000 1 06 00000 00 0000 000</t>
  </si>
  <si>
    <t>000 1 06 01020 04 0000 110</t>
  </si>
  <si>
    <t>000 1 06 06000 00 0000 110</t>
  </si>
  <si>
    <t>000 1 08 03010 01 0000 110</t>
  </si>
  <si>
    <t>000 1 14 06012 04 0000 430</t>
  </si>
  <si>
    <t>000 1 11 05012 04 0000 120</t>
  </si>
  <si>
    <t>000 1 14 02043 04 0000 410</t>
  </si>
  <si>
    <t>Субвенции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</si>
  <si>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Субвенции на осуществление государственного полномочия Свердловской области по созданию административных комиссий</t>
  </si>
  <si>
    <t>Субвенции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</si>
  <si>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000 1 05 04010 02 0000 110</t>
  </si>
  <si>
    <t>Налог, взимаемый в связи с применением патентной системы налогообложения, зачисляемый в бюджеты городских округов</t>
  </si>
  <si>
    <t>000 1 03 00000 00 0000 110</t>
  </si>
  <si>
    <t>000 1 11 05074 04 0000 120</t>
  </si>
  <si>
    <t>Доходы от сдачи в аренду имущества, составляющего казну городских округов (за исключением земельных участков)</t>
  </si>
  <si>
    <t>000 1 11 05074 04 0003 120</t>
  </si>
  <si>
    <t>000 1 11 05074 04 0010 120</t>
  </si>
  <si>
    <t>000 1 03 02000 01 0000 110</t>
  </si>
  <si>
    <t>Акцизы по подакцизным товарам (продукции), производимым на территории Российской Федерации</t>
  </si>
  <si>
    <t>Земельный налог с организаций, обладающих земельным участком, расположенным в границах городских округов</t>
  </si>
  <si>
    <t>000 1 06 06032 04 0000 110</t>
  </si>
  <si>
    <t>000 1 06 06042 04 0000 110</t>
  </si>
  <si>
    <t>Доходы от сдачи в аренду имущества, составляющего казну городских округов (за исключением земельных участков) (доходы от сдачи в аренду движимого имущества)</t>
  </si>
  <si>
    <t>НАЛОГИ НА ТОВАРЫ (РАБОТЫ, УСЛУГИ), РЕАЛИЗУЕМЫЕ НА ТЕРРИТОРИИ РОССИЙСКОЙ ФЕДЕРАЦИИ</t>
  </si>
  <si>
    <t>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</si>
  <si>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Земельный налог с физических лиц, обладающих земельным участком, расположенным в границах городских округов</t>
  </si>
  <si>
    <t>Налог, взимаемый в связи с применением упрощенной системы налогообложения</t>
  </si>
  <si>
    <t>Субвенции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</si>
  <si>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000 2 02 30000 00 0000 150</t>
  </si>
  <si>
    <t>000 2 02 30022 04 0000 150</t>
  </si>
  <si>
    <t>000 2 02 30024 04 0000 150</t>
  </si>
  <si>
    <t>000 2 02 35250 04 0000 150</t>
  </si>
  <si>
    <t>000 2 02 39999 04 0000 150</t>
  </si>
  <si>
    <t>ДОХОДЫ ОТ ОКАЗАНИЯ ПЛАТНЫХ УСЛУГ И КОМПЕНСАЦИИ ЗАТРАТ ГОСУДАРСТВА</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</si>
  <si>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</si>
  <si>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</si>
  <si>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</si>
  <si>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</si>
  <si>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</si>
  <si>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000 1 11 09044 04 0004 120</t>
  </si>
  <si>
    <t>Код классификации доходов бюджета</t>
  </si>
  <si>
    <t>000 2 02 15001 04 0000 150</t>
  </si>
  <si>
    <t>Субвенции на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</si>
  <si>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Дотации бюджетам городских округов на выравнивание бюджетной обеспеченности из бюджета субъекта Российской Федерации</t>
  </si>
  <si>
    <t>ДОТАЦИИ БЮДЖЕТАМ БЮДЖЕТНОЙ СИСТЕМЫ РОССИЙСКОЙ ФЕДЕРАЦИИ</t>
  </si>
  <si>
    <t>000 1 13 02994 04 0000 130</t>
  </si>
  <si>
    <t>000 1 13 02994 04 0001 130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</si>
  <si>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жилыми помещениями (плата за наём) муниципального жилищного фонда)</t>
  </si>
  <si>
    <t>000 1 11 09040 04 0000 120</t>
  </si>
  <si>
    <t>000 2 02 35120 04 0000 150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</si>
  <si>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</si>
  <si>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</si>
  <si>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Плата за негативное воздействие на окружающую среду</t>
  </si>
  <si>
    <t>000 1 12 01000 01 0000 120</t>
  </si>
  <si>
    <t>000 2 02 15002 04 0000 150</t>
  </si>
  <si>
    <t>000 2 02 20000 00 0000 150</t>
  </si>
  <si>
    <t>СУБСИДИИ БЮДЖЕТАМ БЮДЖЕТНОЙ СИСТЕМЫ РОССИЙСКОЙ ФЕДЕРАЦИИ (МЕЖБЮДЖЕТНЫЕ СУБСИДИИ)</t>
  </si>
  <si>
    <t>000 2 02 29999 04 0000 150</t>
  </si>
  <si>
    <t>Прочие субсидии бюджетам городских округов</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</si>
  <si>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</si>
  <si>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000 1 11 09080 04 0000 120</t>
  </si>
  <si>
    <t>000 1 11 09080 04 0004 120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</si>
  <si>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 договорам на установку и эксплуатацию рекламной конструкции на землях или земельных участках, государственная собственность на которые не разграничена)</t>
  </si>
  <si>
    <t>000 1 11 09080 04 0002 120</t>
  </si>
  <si>
    <t>000 2 02 35462 04 0000 150</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</si>
  <si>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</si>
  <si>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Субсидии из областного бюджета бюджетам муниципальных образований, расположенных на территории Свердловской области на осуществление мероприятий по обеспечению питанием обучающихся в муниципальных общеобразовательных организациях</t>
  </si>
  <si>
    <t>Сумма, тысяч рублей</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</si>
  <si>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 договорам на размещение и эксплуатацию нестационарного торгового объекта на землях или земельных участках, государственная собственность на которые не разграничена)</t>
  </si>
  <si>
    <t>Земельный налог</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</si>
  <si>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</si>
  <si>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компенсации затрат бюджетов городских округов</t>
  </si>
  <si>
    <t>Прочие доходы от компенсации затрат бюджетов городских округов (возврат дебиторской задолженности прошлых лет)</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</si>
  <si>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</si>
  <si>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Дотации бюджетам городских округов на поддержку мер по обеспечению сбалансированности бюджетов</t>
  </si>
  <si>
    <t>СУБВЕНЦИИ БЮДЖЕТАМ БЮДЖЕТНОЙ СИСТЕМЫ РОССИЙСКОЙ ФЕДЕРАЦИИ</t>
  </si>
  <si>
    <t>Субвенции бюджетам городских округов на предоставление гражданам субсидий на оплату жилого помещения и коммунальных услуг</t>
  </si>
  <si>
    <t>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</si>
  <si>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000 1 05 01000 00 0000 110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</si>
  <si>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</si>
  <si>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000 2 02 10000 00 0000 150</t>
  </si>
  <si>
    <t>НАЛОГОВЫЕ И НЕНАЛОГОВЫЕ ДОХОДЫ</t>
  </si>
  <si>
    <t>Субвенции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</si>
  <si>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Субсидии из областного бюджета бюджетам муниципальных образований, расположенных на территории Свердловской области, на реализацию мероприятий по поэтапному внедрению Всероссийского физкультурно-спортивного комплекса "Готов к труду и обороне" (ГТО)</t>
  </si>
  <si>
    <t>000 1 17 00000 00 0000 000</t>
  </si>
  <si>
    <t>ПРОЧИЕ НЕНАЛОГОВЫЕ ДОХОДЫ</t>
  </si>
  <si>
    <t>000 1 03 02100 01 0000 110</t>
  </si>
  <si>
    <t>000 1 17 01050 04 0000 180</t>
  </si>
  <si>
    <t>Субсидии из областного бюджета бюджетам муниципальных образований, расположенных на территории Свердловской области,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</si>
  <si>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Акцизы на пиво, напитки, изготавливаемые на основе пива, производимые на территории Российской Федерации</t>
  </si>
  <si>
    <t>Субвенции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</si>
  <si>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(ежегодная арендная плата по результатам торгов)</t>
  </si>
  <si>
    <t>000 1 11 05012 04 0001 120</t>
  </si>
  <si>
    <t>000 1 11 05012 04 0003 120</t>
  </si>
  <si>
    <t>000 1 14 02043 04 0001 410</t>
  </si>
  <si>
    <t>000 1 14 02043 04 0002 410</t>
  </si>
  <si>
    <t>Прочие неналоговые доходы бюджетов городских округов</t>
  </si>
  <si>
    <t>Налог, взимаемый с налогоплательщиков, выбравших в качестве объекта налогообложения доходы</t>
  </si>
  <si>
    <t xml:space="preserve"> Налог, взимаемый с налогоплательщиков, выбравших в качестве объекта налогообложения доходы, уменьшенные на величину расходов</t>
  </si>
  <si>
    <t>000 1 12 01010 01 0000 120</t>
  </si>
  <si>
    <t>Плата за выбросы загрязняющих веществ в атмосферный воздух стационарными объектами</t>
  </si>
  <si>
    <t>000 1 12 01030 01 0000 120</t>
  </si>
  <si>
    <t>Плата за сбросы загрязняющих веществ в водные объекты</t>
  </si>
  <si>
    <t>000 1 12 01040 01 0000 120</t>
  </si>
  <si>
    <t>Плата за размещение отходов производства и потребления</t>
  </si>
  <si>
    <t>000 1 12 01041 01 0000 120</t>
  </si>
  <si>
    <t>Плата за размещение отходов производства</t>
  </si>
  <si>
    <t>000 1 12 01042 01 0000 120</t>
  </si>
  <si>
    <t>Плата за размещение твердых коммунальных отходов</t>
  </si>
  <si>
    <t>2</t>
  </si>
  <si>
    <t>3</t>
  </si>
  <si>
    <t>4</t>
  </si>
  <si>
    <t>1</t>
  </si>
  <si>
    <t>5</t>
  </si>
  <si>
    <t>6</t>
  </si>
  <si>
    <t>7</t>
  </si>
  <si>
    <t>8</t>
  </si>
  <si>
    <t>9</t>
  </si>
  <si>
    <t>10</t>
  </si>
  <si>
    <t>11</t>
  </si>
  <si>
    <t>12</t>
  </si>
  <si>
    <t>13</t>
  </si>
  <si>
    <t>14</t>
  </si>
  <si>
    <t>16</t>
  </si>
  <si>
    <t>17</t>
  </si>
  <si>
    <t>18</t>
  </si>
  <si>
    <t>19</t>
  </si>
  <si>
    <t>20</t>
  </si>
  <si>
    <t>21</t>
  </si>
  <si>
    <t>22</t>
  </si>
  <si>
    <t>23</t>
  </si>
  <si>
    <t>24</t>
  </si>
  <si>
    <t>26</t>
  </si>
  <si>
    <t>27</t>
  </si>
  <si>
    <t>28</t>
  </si>
  <si>
    <t>29</t>
  </si>
  <si>
    <t>30</t>
  </si>
  <si>
    <t>31</t>
  </si>
  <si>
    <t>32</t>
  </si>
  <si>
    <t>33</t>
  </si>
  <si>
    <t>34</t>
  </si>
  <si>
    <t>35</t>
  </si>
  <si>
    <t>36</t>
  </si>
  <si>
    <t>37</t>
  </si>
  <si>
    <t>39</t>
  </si>
  <si>
    <t>40</t>
  </si>
  <si>
    <t>41</t>
  </si>
  <si>
    <t>42</t>
  </si>
  <si>
    <t>43</t>
  </si>
  <si>
    <t>44</t>
  </si>
  <si>
    <t>45</t>
  </si>
  <si>
    <t>46</t>
  </si>
  <si>
    <t>47</t>
  </si>
  <si>
    <t>48</t>
  </si>
  <si>
    <t>49</t>
  </si>
  <si>
    <t>50</t>
  </si>
  <si>
    <t>51</t>
  </si>
  <si>
    <t>52</t>
  </si>
  <si>
    <t>53</t>
  </si>
  <si>
    <t>55</t>
  </si>
  <si>
    <t>56</t>
  </si>
  <si>
    <t>57</t>
  </si>
  <si>
    <t>58</t>
  </si>
  <si>
    <t>59</t>
  </si>
  <si>
    <t>60</t>
  </si>
  <si>
    <t>61</t>
  </si>
  <si>
    <t>63</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</si>
  <si>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</si>
  <si>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</si>
  <si>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</si>
  <si>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</si>
  <si>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</si>
  <si>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</si>
  <si>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</si>
  <si>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</si>
  <si>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</si>
  <si>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</si>
  <si>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</si>
  <si>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</si>
  <si>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</si>
  <si>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</si>
  <si>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</si>
  <si>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</si>
  <si>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</si>
  <si>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</si>
  <si>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</si>
  <si>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</si>
  <si>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</si>
  <si>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</si>
  <si>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</si>
  <si>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</si>
  <si>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</si>
  <si>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</si>
  <si>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(доходы, получаемые в виде арендной платы за земельные участки)</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</si>
  <si>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 (прочие доходы от реализации иного имущества)</t>
  </si>
  <si>
    <t>Субсидии из областного бюджета бюджетам муниципальных образований, расположенных на территории Свердловской области, на организацию военно-патриотического воспитания и допризывной подготовки молодых граждан</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</si>
  <si>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 (доходы от реализации объектов нежилого фонда)</t>
  </si>
  <si>
    <t>Доходы от сдачи в аренду имущества, составляющего казну городских округов (за исключением земельных участков) (доходы от сдачи в аренду объектов нежилого фонда и не являющихся памятниками истории, культуры и градостроительства)</t>
  </si>
  <si>
    <t>Номер строки</t>
  </si>
  <si>
    <t xml:space="preserve"> 000 11105410 04 0000 120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</si>
  <si>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</si>
  <si>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000 2 02 20077 04 0000 150</t>
  </si>
  <si>
    <t>Субсидии бюджетам городских округов на софинансирование капитальных вложений в объекты муниципальной собственности</t>
  </si>
  <si>
    <t>000 1 05 01020 01 0000 110</t>
  </si>
  <si>
    <t>000 1 05 01010 01 0000 110</t>
  </si>
  <si>
    <t>000 1 03 02261 01 0000 110</t>
  </si>
  <si>
    <t>000 1 03 02231 01 0000 110</t>
  </si>
  <si>
    <t>000 1 03 02241 01 0000 110</t>
  </si>
  <si>
    <t>000 1 03 02251 01 0000 110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</si>
  <si>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</si>
  <si>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000 1 11 05024 04 0000 120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</si>
  <si>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</si>
  <si>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000 111 05430 04 0000 120</t>
  </si>
  <si>
    <t>Субсидии из областного бюджета бюджетам  муниципальных образований, расположенных на территории Свердловской области, на реализацию проектов развития систем водоснабжения, направленных на обеспечение населения Свердловской области качественной питьевой водой из централизованных систем водоснабжения</t>
  </si>
  <si>
    <t>Субсидии из областного бюджета бюджетам муниципальных образований, расположенных на территории Свердловской области, на организацию и проведение мероприятий в сфере молодежной политики</t>
  </si>
  <si>
    <t>Субсидии из областного бюджета бюджетам муниципальных образований, расположенных на территории Свердловской области, на обустройство мест отдыха населения в Свердловской области</t>
  </si>
  <si>
    <t>15</t>
  </si>
  <si>
    <t>25</t>
  </si>
  <si>
    <t>38</t>
  </si>
  <si>
    <t>54</t>
  </si>
  <si>
    <t>62</t>
  </si>
  <si>
    <t>64</t>
  </si>
  <si>
    <t>65</t>
  </si>
  <si>
    <t>66</t>
  </si>
  <si>
    <t>Субсидии из областного бюджета бюджетам  муниципальных образований, расположенных на территории Свердловской области,  на организацию строительства и обеспечение ввода в эксплуатацию зданий муниципальных образовательных организаций</t>
  </si>
  <si>
    <t>000 2 02 25497 04 0000 150</t>
  </si>
  <si>
    <t xml:space="preserve">Субсидии бюджетам городских округов на реализацию мероприятий по обеспечению жильем молодых семей
</t>
  </si>
  <si>
    <t>93</t>
  </si>
  <si>
    <t>94</t>
  </si>
  <si>
    <t xml:space="preserve">Субсидии бюджетам городских округов на государственную поддержку  организаций, входящих в систему спортивной подготовки
</t>
  </si>
  <si>
    <t>000 2 02 25081 04 0000 150</t>
  </si>
  <si>
    <t>Субсидии бюджетам городских округов на поддержку отрасли культуры</t>
  </si>
  <si>
    <t>000 2 02 25519 04 0000 150</t>
  </si>
  <si>
    <t>Субсидии из областного бюджета бюджетам муниципальных образований, расположенных на территории Свердловской области, на государственную поддержку муниципальных организаций, реализующих дополнительные образовательные программы спортивной подготовки</t>
  </si>
  <si>
    <t>000 2 02 40000 00 0000 150</t>
  </si>
  <si>
    <t>ИНЫЕ МЕЖБЮДЖЕТНЫЕ ТРАНСФЕРТЫ</t>
  </si>
  <si>
    <t>Прочие межбюджетные трансферты, передаваемые бюджетам городских округов</t>
  </si>
  <si>
    <t>Иные межбюджетные трансферты из областного бюджета  бюджетам муниципальных образований, расположенных на территории Свердловской области, на 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t>
  </si>
  <si>
    <t>95</t>
  </si>
  <si>
    <t>96</t>
  </si>
  <si>
    <t>97</t>
  </si>
  <si>
    <t>98</t>
  </si>
  <si>
    <t>99</t>
  </si>
  <si>
    <t>100</t>
  </si>
  <si>
    <t>101</t>
  </si>
  <si>
    <t>102</t>
  </si>
  <si>
    <t>Иные межбюджетные трансферты из областного бюджета  бюджетам муниципальных образований, расположенных на территории Свердловской области, на строительство, реконструкцию, капитальный ремонт, ремонт автомобильных дорог общего пользования местного значения</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</si>
  <si>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</si>
  <si>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</si>
  <si>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Иные межбюджетные трансферты, передаваемые бюджетам муниципальных образований, расположенных на территории Свердловской области, на организацию бесплатного горячего питания обучающихся, получающих начальное общее образование в  муниципальных образовательных организациях</t>
  </si>
  <si>
    <t>Иной межбюджетный трансферт из областного бюджета бюджетам муниципальных образований, расположенных на территории Свердловской области, на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</si>
  <si>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Иной межбюджетный трансферт из областного бюджета бюджетам муниципальных образований, расположенных на территории Свердловской области, на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</si>
  <si>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103</t>
  </si>
  <si>
    <t>104</t>
  </si>
  <si>
    <t>105</t>
  </si>
  <si>
    <t>106</t>
  </si>
  <si>
    <t>107</t>
  </si>
  <si>
    <t>108</t>
  </si>
  <si>
    <t>109</t>
  </si>
  <si>
    <t>Иной межбюджетный трансферт из областного бюджета бюджетам муниципальных образований, расположенных на территории Свердловской области, из резервного фонда Правительства Свердловской области</t>
  </si>
  <si>
    <t>110</t>
  </si>
  <si>
    <t>111</t>
  </si>
  <si>
    <t>Иной межбюджетный трансферт из областного бюджета бюджетам муниципальных образований, расположенных на территории Свердловской области, на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 в 2025 году</t>
  </si>
  <si>
    <t>000 2 18 00000 00 0000 000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</si>
  <si>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</si>
  <si>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112</t>
  </si>
  <si>
    <t>000 2 02 45050 04 0000 150</t>
  </si>
  <si>
    <t>000 2 02 45179 04 0000 150</t>
  </si>
  <si>
    <t>000 2 02 45303 04 0000 150</t>
  </si>
  <si>
    <t>000 2 02 49999 04 0000 150</t>
  </si>
  <si>
    <t>000 1 03 03000 01 0000 110</t>
  </si>
  <si>
    <t>Туристический налог</t>
  </si>
  <si>
    <t>000 1 13 02994 04 0005 130</t>
  </si>
  <si>
    <t xml:space="preserve">Прочие доходы от компенсации затрат бюджетов городских округов (возврат бюджетных средств при их неправомерном использовании по результатам финансового контроля при вынесении предписаний и представлений о возврате средств) </t>
  </si>
  <si>
    <t>000 1 17 01040 04 0000 180</t>
  </si>
  <si>
    <t>Невыясненные поступления, зачисляемые в бюджеты городских округов</t>
  </si>
  <si>
    <t>000 2 02 16549 04 0000 150</t>
  </si>
  <si>
    <t>Дотации (гранты) бюджетам городских округов за достижение показателей деятельности органов местного самоуправления</t>
  </si>
  <si>
    <t>000 2 07 00000 00 0000 000</t>
  </si>
  <si>
    <t>ПРОЧИЕ БЕЗВОЗМЕЗДНЫЕ ПОСТУПЛЕНИЯ</t>
  </si>
  <si>
    <t>Прочие безвозмездные поступления в бюджеты городских округов</t>
  </si>
  <si>
    <t>000 2 07 04050 04 0000 150</t>
  </si>
  <si>
    <t>000 2 19 00000 00 0000 000</t>
  </si>
  <si>
    <t>ВОЗВРАТ ОСТАТКОВ СУБСИДИЙ, СУБВЕНЦИЙ И ИНЫХ МЕЖБЮДЖЕТНЫХ ТРАНСФЕРТОВ, ИМЕЮЩИХ ЦЕЛЕВОЕ НАЗНАЧЕНИЕ, ПРОШЛЫХ ЛЕТ</t>
  </si>
  <si>
    <t>113</t>
  </si>
  <si>
    <t>114</t>
  </si>
  <si>
    <t>115</t>
  </si>
  <si>
    <t>116</t>
  </si>
  <si>
    <t>117</t>
  </si>
  <si>
    <t>118</t>
  </si>
  <si>
    <t>Субсидии из областного бюджета бюджетам муниципальных образований, расположенных на территории Свердловской области, на реализацию мероприятий по обновлению подвижного состава общественного транспорта общего пользования</t>
  </si>
  <si>
    <t>119</t>
  </si>
  <si>
    <t>000 1 11 09044 04 0011 120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</si>
  <si>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(прочие доходы от использования имущества)</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</si>
  <si>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</si>
  <si>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000 2 02 25242 04 0000 150</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</si>
  <si>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</si>
  <si>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</si>
  <si>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120</t>
  </si>
  <si>
    <t>Прочие доходы от оказания платных услуг (работ) получателями средств бюджетов городских округов</t>
  </si>
  <si>
    <t>Прочие доходы от оказания платных услуг (работ) получателями средств бюджетов городских округов (прочие платные услуги, оказываемые казенными муниципальными учреждениями)</t>
  </si>
  <si>
    <t>000 1 13 01994 04 0000 130</t>
  </si>
  <si>
    <t>000 1 13 01994 04 0004 130</t>
  </si>
  <si>
    <t>121</t>
  </si>
  <si>
    <t>122</t>
  </si>
  <si>
    <t xml:space="preserve">Субсидии из областного бюджета бюджетам муниципальных образований, расположенных на территории Свердловской области, на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
</t>
  </si>
  <si>
    <t>123</t>
  </si>
  <si>
    <t>000 1 13 02994 04 0007 130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</si>
  <si>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</si>
  <si>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000 1 14 06312 04 0000 430</t>
  </si>
  <si>
    <t>Государственная пошлина за выдачу разрешения на установку рекламной конструкции</t>
  </si>
  <si>
    <t>000 1 08 07150 01 0000 110</t>
  </si>
  <si>
    <t>000 1 05 02000 02 0000 110</t>
  </si>
  <si>
    <t>Единый налог на вмененный доход для отдельных видов деятельности</t>
  </si>
  <si>
    <t>124</t>
  </si>
  <si>
    <t>125</t>
  </si>
  <si>
    <t>126</t>
  </si>
  <si>
    <t>127</t>
  </si>
  <si>
    <t>Прочие доходы от компенсации затрат бюджетов городских округов (прочие доходы)</t>
  </si>
  <si>
    <t xml:space="preserve">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t>
  </si>
  <si>
    <t>Исполнено</t>
  </si>
  <si>
    <t xml:space="preserve"> тысяч рублей</t>
  </si>
  <si>
    <t>в %</t>
  </si>
  <si>
    <t xml:space="preserve">Свод доходов бюджета городского округа Верхняя Пышма </t>
  </si>
  <si>
    <r>
      <t>Субсидии из областного бюджета бюджетам муниципальных образований, расположенных на территории Свердловской области, на поддержку</t>
    </r>
    <r>
      <rPr>
        <i/>
        <sz val="12"/>
        <color rgb="FFFF0000"/>
        <rFont val="Liberation Serif"/>
        <family val="1"/>
        <charset val="204"/>
      </rPr>
      <t xml:space="preserve"> </t>
    </r>
    <r>
      <rPr>
        <i/>
        <sz val="12"/>
        <rFont val="Liberation Serif"/>
        <family val="1"/>
        <charset val="204"/>
      </rPr>
      <t>муниципальных учреждений спортивной направленности по адаптивной физической культуре и спорту</t>
    </r>
  </si>
  <si>
    <t xml:space="preserve">Приложение 1 к Решению Думы городского округа Верхняя Пышма от 25 июня 2026 года №  </t>
  </si>
  <si>
    <t xml:space="preserve">свыше 115,0
</t>
  </si>
  <si>
    <t>свыше 115,0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</si>
</sst>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_₽"/>
    <numFmt numFmtId="165" formatCode="#,##0.00000"/>
    <numFmt numFmtId="166" formatCode="#,##0.0\ _₽"/>
  </numFmts>
  <fonts count="15" x14ac:knownFonts="1">
    <font>
      <sz val="10"/>
      <name val="Arial"/>
    </font>
    <font>
      <sz val="8"/>
      <color rgb="FF000000"/>
      <name val="Arial"/>
      <family val="2"/>
      <charset val="204"/>
    </font>
    <font>
      <sz val="12"/>
      <name val="Liberation Serif"/>
      <family val="1"/>
      <charset val="204"/>
    </font>
    <font>
      <sz val="11.5"/>
      <name val="Liberation Serif"/>
      <family val="1"/>
      <charset val="204"/>
    </font>
    <font>
      <sz val="16"/>
      <name val="Liberation Serif"/>
      <family val="1"/>
      <charset val="204"/>
    </font>
    <font>
      <b/>
      <sz val="12"/>
      <name val="Liberation Serif"/>
      <family val="1"/>
      <charset val="204"/>
    </font>
    <font>
      <sz val="10"/>
      <name val="Liberation Serif"/>
      <family val="1"/>
      <charset val="204"/>
    </font>
    <font>
      <b/>
      <sz val="11.5"/>
      <name val="Liberation Serif"/>
      <family val="1"/>
      <charset val="204"/>
    </font>
    <font>
      <sz val="11"/>
      <name val="Liberation Serif"/>
      <family val="1"/>
      <charset val="204"/>
    </font>
    <font>
      <i/>
      <sz val="11.5"/>
      <name val="Liberation Serif"/>
      <family val="1"/>
      <charset val="204"/>
    </font>
    <font>
      <sz val="6"/>
      <name val="Liberation Serif"/>
      <family val="1"/>
      <charset val="204"/>
    </font>
    <font>
      <b/>
      <sz val="6"/>
      <name val="Liberation Serif"/>
      <family val="1"/>
      <charset val="204"/>
    </font>
    <font>
      <i/>
      <sz val="12"/>
      <name val="Liberation Serif"/>
      <family val="1"/>
      <charset val="204"/>
    </font>
    <font>
      <i/>
      <sz val="12"/>
      <color rgb="FFFF0000"/>
      <name val="Liberation Serif"/>
      <family val="1"/>
      <charset val="204"/>
    </font>
    <font>
      <b/>
      <sz val="14"/>
      <name val="Liberation Serif"/>
      <family val="1"/>
      <charset val="204"/>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medium">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2">
      <alignment horizontal="left" wrapText="1" indent="2"/>
    </xf>
    <xf numFmtId="49" fontId="1" fillId="0" borderId="3">
      <alignment horizontal="center"/>
    </xf>
    <xf numFmtId="49" fontId="1" fillId="0" borderId="5">
      <alignment horizontal="center"/>
    </xf>
    <xf numFmtId="4" fontId="1" fillId="0" borderId="3">
      <alignment horizontal="right"/>
    </xf>
  </cellStyleXfs>
  <cellXfs count="57">
    <xf numFmtId="0" fontId="0" fillId="0" borderId="0" xfId="0"/>
    <xf numFmtId="0" fontId="2" fillId="0" borderId="0" xfId="0" applyFont="1" applyFill="1" applyBorder="1" applyAlignment="1">
      <alignment wrapText="1"/>
    </xf>
    <xf numFmtId="0" fontId="2" fillId="0" borderId="0" xfId="0" applyFont="1" applyFill="1" applyBorder="1"/>
    <xf numFmtId="0" fontId="4" fillId="0" borderId="0" xfId="0" applyFont="1" applyFill="1"/>
    <xf numFmtId="0" fontId="6" fillId="0" borderId="0" xfId="0" applyFont="1" applyFill="1" applyBorder="1"/>
    <xf numFmtId="1" fontId="8" fillId="0" borderId="0" xfId="0" applyNumberFormat="1" applyFont="1" applyFill="1"/>
    <xf numFmtId="0" fontId="3" fillId="0" borderId="0" xfId="0" applyFont="1" applyFill="1"/>
    <xf numFmtId="0" fontId="3" fillId="0" borderId="0" xfId="0" applyFont="1" applyFill="1" applyAlignment="1">
      <alignment wrapText="1"/>
    </xf>
    <xf numFmtId="0" fontId="7" fillId="0" borderId="0" xfId="0" applyFont="1" applyFill="1"/>
    <xf numFmtId="0" fontId="9" fillId="0" borderId="0" xfId="0" applyFont="1" applyFill="1"/>
    <xf numFmtId="0" fontId="9" fillId="0" borderId="0" xfId="0" applyFont="1" applyFill="1" applyAlignment="1">
      <alignment wrapText="1"/>
    </xf>
    <xf numFmtId="0" fontId="7" fillId="0" borderId="0" xfId="0" applyFont="1" applyFill="1" applyAlignment="1">
      <alignment vertical="center"/>
    </xf>
    <xf numFmtId="0" fontId="2" fillId="0" borderId="0" xfId="0" applyFont="1" applyFill="1" applyBorder="1" applyAlignment="1">
      <alignment vertical="center" wrapText="1"/>
    </xf>
    <xf numFmtId="0" fontId="2" fillId="0" borderId="1" xfId="0" applyFont="1" applyFill="1" applyBorder="1" applyAlignment="1">
      <alignment vertical="top" wrapText="1"/>
    </xf>
    <xf numFmtId="164" fontId="2" fillId="0" borderId="0" xfId="0" applyNumberFormat="1" applyFont="1" applyFill="1" applyBorder="1" applyAlignment="1">
      <alignment horizontal="center" wrapText="1"/>
    </xf>
    <xf numFmtId="49" fontId="2" fillId="0" borderId="0"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0" fontId="10" fillId="0" borderId="0" xfId="0" applyFont="1" applyFill="1" applyBorder="1" applyAlignment="1">
      <alignment vertical="center" wrapText="1"/>
    </xf>
    <xf numFmtId="0" fontId="10" fillId="0" borderId="0" xfId="0" applyFont="1" applyFill="1" applyBorder="1"/>
    <xf numFmtId="0" fontId="11" fillId="0" borderId="0" xfId="0" applyFont="1" applyFill="1" applyBorder="1" applyAlignment="1">
      <alignment horizontal="center" wrapText="1"/>
    </xf>
    <xf numFmtId="0" fontId="10" fillId="0" borderId="0" xfId="0" applyFont="1" applyFill="1"/>
    <xf numFmtId="0" fontId="12" fillId="0" borderId="1" xfId="0" applyFont="1" applyFill="1" applyBorder="1" applyAlignment="1">
      <alignment vertical="top" wrapText="1"/>
    </xf>
    <xf numFmtId="49" fontId="2" fillId="0" borderId="0" xfId="0" applyNumberFormat="1" applyFont="1" applyFill="1" applyBorder="1" applyAlignment="1">
      <alignment horizontal="center" vertical="top"/>
    </xf>
    <xf numFmtId="0" fontId="2" fillId="0" borderId="0" xfId="0" applyFont="1" applyFill="1" applyBorder="1" applyAlignment="1">
      <alignment vertical="top" wrapText="1"/>
    </xf>
    <xf numFmtId="164" fontId="2" fillId="0" borderId="0" xfId="0" applyNumberFormat="1" applyFont="1" applyFill="1" applyBorder="1" applyAlignment="1">
      <alignment horizontal="center" vertical="top" wrapText="1"/>
    </xf>
    <xf numFmtId="1" fontId="5" fillId="0" borderId="19" xfId="0" applyNumberFormat="1" applyFont="1" applyFill="1" applyBorder="1" applyAlignment="1">
      <alignment horizontal="center" vertical="top" wrapText="1"/>
    </xf>
    <xf numFmtId="49" fontId="5" fillId="0" borderId="8" xfId="0" applyNumberFormat="1" applyFont="1" applyFill="1" applyBorder="1" applyAlignment="1">
      <alignment horizontal="center" vertical="top" wrapText="1"/>
    </xf>
    <xf numFmtId="1" fontId="5" fillId="0" borderId="1" xfId="0" applyNumberFormat="1" applyFont="1" applyFill="1" applyBorder="1" applyAlignment="1">
      <alignment horizontal="center" vertical="top" wrapText="1"/>
    </xf>
    <xf numFmtId="1" fontId="5" fillId="0" borderId="4"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top"/>
    </xf>
    <xf numFmtId="165" fontId="2" fillId="0" borderId="4" xfId="0" applyNumberFormat="1" applyFont="1" applyFill="1" applyBorder="1" applyAlignment="1">
      <alignment horizontal="right" vertical="top" wrapText="1"/>
    </xf>
    <xf numFmtId="49" fontId="2" fillId="0" borderId="1" xfId="2" applyNumberFormat="1" applyFont="1" applyBorder="1" applyAlignment="1" applyProtection="1">
      <alignment vertical="top"/>
    </xf>
    <xf numFmtId="0" fontId="2" fillId="0" borderId="1" xfId="1" applyNumberFormat="1" applyFont="1" applyBorder="1" applyAlignment="1" applyProtection="1">
      <alignment horizontal="left" vertical="top" wrapText="1"/>
    </xf>
    <xf numFmtId="0" fontId="2" fillId="0" borderId="1" xfId="0" applyNumberFormat="1" applyFont="1" applyFill="1" applyBorder="1" applyAlignment="1">
      <alignment vertical="top" wrapText="1"/>
    </xf>
    <xf numFmtId="0" fontId="12" fillId="0" borderId="1" xfId="0" applyNumberFormat="1" applyFont="1" applyFill="1" applyBorder="1" applyAlignment="1">
      <alignment vertical="top" wrapText="1"/>
    </xf>
    <xf numFmtId="0" fontId="2" fillId="0" borderId="1" xfId="0" applyFont="1" applyFill="1" applyBorder="1" applyAlignment="1">
      <alignment vertical="center" wrapText="1"/>
    </xf>
    <xf numFmtId="0" fontId="2" fillId="0" borderId="9" xfId="0" applyFont="1" applyFill="1" applyBorder="1" applyAlignment="1">
      <alignment horizontal="left" vertical="top" wrapText="1"/>
    </xf>
    <xf numFmtId="165" fontId="2" fillId="0" borderId="10" xfId="0" applyNumberFormat="1" applyFont="1" applyFill="1" applyBorder="1" applyAlignment="1">
      <alignment horizontal="right" vertical="top" wrapText="1"/>
    </xf>
    <xf numFmtId="0" fontId="5" fillId="0" borderId="6" xfId="0" applyFont="1" applyFill="1" applyBorder="1" applyAlignment="1">
      <alignment vertical="top" wrapText="1"/>
    </xf>
    <xf numFmtId="165" fontId="5" fillId="0" borderId="7" xfId="0" applyNumberFormat="1" applyFont="1" applyFill="1" applyBorder="1" applyAlignment="1">
      <alignment horizontal="right" vertical="top" wrapText="1"/>
    </xf>
    <xf numFmtId="166" fontId="11" fillId="0" borderId="0" xfId="0" applyNumberFormat="1" applyFont="1" applyFill="1" applyBorder="1" applyAlignment="1">
      <alignment horizontal="center" wrapText="1"/>
    </xf>
    <xf numFmtId="166" fontId="5" fillId="0" borderId="19" xfId="0" applyNumberFormat="1" applyFont="1" applyFill="1" applyBorder="1" applyAlignment="1">
      <alignment horizontal="center" vertical="top" wrapText="1"/>
    </xf>
    <xf numFmtId="166" fontId="2" fillId="0" borderId="4" xfId="0" applyNumberFormat="1" applyFont="1" applyFill="1" applyBorder="1" applyAlignment="1">
      <alignment horizontal="right" vertical="top" wrapText="1"/>
    </xf>
    <xf numFmtId="166" fontId="2" fillId="0" borderId="0" xfId="0" applyNumberFormat="1" applyFont="1" applyFill="1" applyBorder="1" applyAlignment="1">
      <alignment horizontal="center" vertical="top" wrapText="1"/>
    </xf>
    <xf numFmtId="166" fontId="2" fillId="0" borderId="0" xfId="0" applyNumberFormat="1" applyFont="1" applyFill="1" applyBorder="1" applyAlignment="1">
      <alignment horizontal="center" wrapText="1"/>
    </xf>
    <xf numFmtId="0" fontId="5" fillId="0" borderId="17" xfId="0" applyFont="1" applyFill="1" applyBorder="1" applyAlignment="1">
      <alignment horizontal="center" vertical="top" wrapText="1"/>
    </xf>
    <xf numFmtId="0" fontId="5" fillId="0" borderId="18" xfId="0" applyFont="1" applyFill="1" applyBorder="1" applyAlignment="1">
      <alignment horizontal="center" vertical="top" wrapText="1"/>
    </xf>
    <xf numFmtId="0" fontId="2"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2" fillId="0" borderId="0" xfId="0" applyFont="1" applyFill="1" applyBorder="1" applyAlignment="1">
      <alignment horizontal="right" wrapText="1"/>
    </xf>
    <xf numFmtId="164" fontId="2" fillId="0" borderId="0" xfId="0" applyNumberFormat="1" applyFont="1" applyFill="1" applyBorder="1" applyAlignment="1">
      <alignment horizontal="right" vertical="top" wrapText="1"/>
    </xf>
    <xf numFmtId="49" fontId="5" fillId="0" borderId="14" xfId="0" applyNumberFormat="1" applyFont="1" applyFill="1" applyBorder="1" applyAlignment="1">
      <alignment horizontal="center" vertical="top" wrapText="1"/>
    </xf>
    <xf numFmtId="49" fontId="5" fillId="0" borderId="11" xfId="0" applyNumberFormat="1"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12" xfId="0" applyFont="1" applyFill="1" applyBorder="1" applyAlignment="1">
      <alignment horizontal="center" vertical="top" wrapText="1"/>
    </xf>
    <xf numFmtId="164" fontId="5" fillId="0" borderId="16" xfId="0" applyNumberFormat="1" applyFont="1" applyFill="1" applyBorder="1" applyAlignment="1">
      <alignment horizontal="center" vertical="top" wrapText="1"/>
    </xf>
    <xf numFmtId="164" fontId="5" fillId="0" borderId="13" xfId="0" applyNumberFormat="1" applyFont="1" applyFill="1" applyBorder="1" applyAlignment="1">
      <alignment horizontal="center" vertical="top" wrapText="1"/>
    </xf>
  </cellXfs>
  <cellStyles count="5">
    <cellStyle name="xl34" xfId="1"/>
    <cellStyle name="xl50" xfId="3"/>
    <cellStyle name="xl52" xfId="2"/>
    <cellStyle name="xl56"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tabSelected="1" view="pageBreakPreview" zoomScale="90" zoomScaleNormal="90" zoomScaleSheetLayoutView="90" workbookViewId="0">
      <selection activeCell="C61" sqref="C61"/>
    </sheetView>
  </sheetViews>
  <sheetFormatPr defaultColWidth="9.140625" defaultRowHeight="15" x14ac:dyDescent="0.2"/>
  <cols>
    <col min="1" max="1" width="8" style="15" customWidth="1"/>
    <col min="2" max="2" width="28.140625" style="12" customWidth="1"/>
    <col min="3" max="3" width="71.85546875" style="1" customWidth="1"/>
    <col min="4" max="5" width="19.28515625" style="14" customWidth="1"/>
    <col min="6" max="6" width="19.28515625" style="44" customWidth="1"/>
    <col min="7" max="16384" width="9.140625" style="2"/>
  </cols>
  <sheetData>
    <row r="1" spans="1:8" ht="38.450000000000003" customHeight="1" x14ac:dyDescent="0.2">
      <c r="C1" s="50"/>
      <c r="D1" s="50"/>
      <c r="E1" s="2"/>
      <c r="F1" s="47"/>
      <c r="G1" s="47"/>
      <c r="H1" s="47"/>
    </row>
    <row r="2" spans="1:8" s="18" customFormat="1" ht="70.150000000000006" customHeight="1" x14ac:dyDescent="0.2">
      <c r="A2" s="16"/>
      <c r="B2" s="17"/>
      <c r="C2" s="49"/>
      <c r="D2" s="49"/>
      <c r="E2" s="47" t="s">
        <v>359</v>
      </c>
      <c r="F2" s="47"/>
      <c r="G2" s="23"/>
      <c r="H2" s="23"/>
    </row>
    <row r="3" spans="1:8" s="3" customFormat="1" ht="20.45" customHeight="1" x14ac:dyDescent="0.3">
      <c r="A3" s="48" t="s">
        <v>357</v>
      </c>
      <c r="B3" s="48"/>
      <c r="C3" s="48"/>
      <c r="D3" s="48"/>
      <c r="E3" s="48"/>
      <c r="F3" s="48"/>
    </row>
    <row r="4" spans="1:8" s="20" customFormat="1" ht="9" thickBot="1" x14ac:dyDescent="0.2">
      <c r="A4" s="19"/>
      <c r="B4" s="19"/>
      <c r="C4" s="19"/>
      <c r="D4" s="19"/>
      <c r="E4" s="19"/>
      <c r="F4" s="40"/>
    </row>
    <row r="5" spans="1:8" s="4" customFormat="1" ht="30" customHeight="1" thickBot="1" x14ac:dyDescent="0.25">
      <c r="A5" s="51" t="s">
        <v>232</v>
      </c>
      <c r="B5" s="53" t="s">
        <v>74</v>
      </c>
      <c r="C5" s="53" t="s">
        <v>16</v>
      </c>
      <c r="D5" s="55" t="s">
        <v>101</v>
      </c>
      <c r="E5" s="45" t="s">
        <v>354</v>
      </c>
      <c r="F5" s="46"/>
    </row>
    <row r="6" spans="1:8" s="4" customFormat="1" ht="15.75" thickBot="1" x14ac:dyDescent="0.25">
      <c r="A6" s="52"/>
      <c r="B6" s="54"/>
      <c r="C6" s="54"/>
      <c r="D6" s="56"/>
      <c r="E6" s="25" t="s">
        <v>355</v>
      </c>
      <c r="F6" s="41" t="s">
        <v>356</v>
      </c>
    </row>
    <row r="7" spans="1:8" s="5" customFormat="1" x14ac:dyDescent="0.2">
      <c r="A7" s="26">
        <v>1</v>
      </c>
      <c r="B7" s="27">
        <v>2</v>
      </c>
      <c r="C7" s="27">
        <v>3</v>
      </c>
      <c r="D7" s="28">
        <v>4</v>
      </c>
      <c r="E7" s="28">
        <v>5</v>
      </c>
      <c r="F7" s="28">
        <v>6</v>
      </c>
    </row>
    <row r="8" spans="1:8" s="6" customFormat="1" x14ac:dyDescent="0.2">
      <c r="A8" s="29" t="s">
        <v>146</v>
      </c>
      <c r="B8" s="13" t="s">
        <v>5</v>
      </c>
      <c r="C8" s="13" t="s">
        <v>115</v>
      </c>
      <c r="D8" s="30">
        <f>D9+D19+D26+D31+D34+D52+D59+D66+D72+D11+D73</f>
        <v>3476745.58336</v>
      </c>
      <c r="E8" s="30">
        <f>E9+E19+E26+E31+E34+E52+E59+E66+E72+E11+E73</f>
        <v>3575922.1807299997</v>
      </c>
      <c r="F8" s="42">
        <f>E8/D8*100</f>
        <v>102.85256988157741</v>
      </c>
    </row>
    <row r="9" spans="1:8" s="6" customFormat="1" x14ac:dyDescent="0.2">
      <c r="A9" s="29" t="s">
        <v>143</v>
      </c>
      <c r="B9" s="13" t="s">
        <v>30</v>
      </c>
      <c r="C9" s="13" t="s">
        <v>6</v>
      </c>
      <c r="D9" s="30">
        <f>D10</f>
        <v>2568891.9766500001</v>
      </c>
      <c r="E9" s="30">
        <f>E10</f>
        <v>2656636.4635700001</v>
      </c>
      <c r="F9" s="42">
        <f t="shared" ref="F9:F72" si="0">E9/D9*100</f>
        <v>103.41565498734691</v>
      </c>
    </row>
    <row r="10" spans="1:8" s="6" customFormat="1" x14ac:dyDescent="0.2">
      <c r="A10" s="29" t="s">
        <v>144</v>
      </c>
      <c r="B10" s="13" t="s">
        <v>31</v>
      </c>
      <c r="C10" s="13" t="s">
        <v>17</v>
      </c>
      <c r="D10" s="30">
        <v>2568891.9766500001</v>
      </c>
      <c r="E10" s="30">
        <v>2656636.4635700001</v>
      </c>
      <c r="F10" s="42">
        <f t="shared" si="0"/>
        <v>103.41565498734691</v>
      </c>
    </row>
    <row r="11" spans="1:8" s="7" customFormat="1" ht="30" x14ac:dyDescent="0.2">
      <c r="A11" s="29" t="s">
        <v>145</v>
      </c>
      <c r="B11" s="13" t="s">
        <v>46</v>
      </c>
      <c r="C11" s="13" t="s">
        <v>57</v>
      </c>
      <c r="D11" s="30">
        <f>D12+D18</f>
        <v>74254.917000000001</v>
      </c>
      <c r="E11" s="30">
        <f>E12+E18</f>
        <v>74319.677020000003</v>
      </c>
      <c r="F11" s="42">
        <f t="shared" si="0"/>
        <v>100.08721310670916</v>
      </c>
    </row>
    <row r="12" spans="1:8" s="7" customFormat="1" ht="35.450000000000003" customHeight="1" x14ac:dyDescent="0.2">
      <c r="A12" s="29" t="s">
        <v>147</v>
      </c>
      <c r="B12" s="31" t="s">
        <v>51</v>
      </c>
      <c r="C12" s="32" t="s">
        <v>52</v>
      </c>
      <c r="D12" s="30">
        <f>D13+D14+D15+D16+D17</f>
        <v>69958.2</v>
      </c>
      <c r="E12" s="30">
        <f>E13+E14+E15+E16+E17</f>
        <v>70016.314020000005</v>
      </c>
      <c r="F12" s="42">
        <f t="shared" si="0"/>
        <v>100.08306963300943</v>
      </c>
    </row>
    <row r="13" spans="1:8" s="7" customFormat="1" ht="40.15" customHeight="1" x14ac:dyDescent="0.2">
      <c r="A13" s="29" t="s">
        <v>148</v>
      </c>
      <c r="B13" s="31" t="s">
        <v>120</v>
      </c>
      <c r="C13" s="32" t="s">
        <v>123</v>
      </c>
      <c r="D13" s="30">
        <v>14489.9</v>
      </c>
      <c r="E13" s="30">
        <v>14478.31817</v>
      </c>
      <c r="F13" s="42">
        <f t="shared" si="0"/>
        <v>99.920069634711083</v>
      </c>
    </row>
    <row r="14" spans="1:8" s="7" customFormat="1" ht="99" customHeight="1" x14ac:dyDescent="0.2">
      <c r="A14" s="29" t="s">
        <v>149</v>
      </c>
      <c r="B14" s="31" t="s">
        <v>240</v>
      </c>
      <c r="C14" s="32" t="s">
        <v>68</v>
      </c>
      <c r="D14" s="30">
        <v>28307.7</v>
      </c>
      <c r="E14" s="30">
        <v>28173.22308</v>
      </c>
      <c r="F14" s="42">
        <f t="shared" si="0"/>
        <v>99.524945792134289</v>
      </c>
    </row>
    <row r="15" spans="1:8" s="7" customFormat="1" ht="110.45" customHeight="1" x14ac:dyDescent="0.2">
      <c r="A15" s="29" t="s">
        <v>150</v>
      </c>
      <c r="B15" s="31" t="s">
        <v>241</v>
      </c>
      <c r="C15" s="32" t="s">
        <v>113</v>
      </c>
      <c r="D15" s="30">
        <v>161.69999999999999</v>
      </c>
      <c r="E15" s="30">
        <v>164.85245</v>
      </c>
      <c r="F15" s="42">
        <f t="shared" si="0"/>
        <v>101.9495670995671</v>
      </c>
    </row>
    <row r="16" spans="1:8" s="7" customFormat="1" ht="99" customHeight="1" x14ac:dyDescent="0.2">
      <c r="A16" s="29" t="s">
        <v>151</v>
      </c>
      <c r="B16" s="31" t="s">
        <v>242</v>
      </c>
      <c r="C16" s="32" t="s">
        <v>69</v>
      </c>
      <c r="D16" s="30">
        <v>30059.4</v>
      </c>
      <c r="E16" s="30">
        <v>30016.86478</v>
      </c>
      <c r="F16" s="42">
        <f t="shared" si="0"/>
        <v>99.858496111033475</v>
      </c>
    </row>
    <row r="17" spans="1:6" s="7" customFormat="1" ht="98.45" customHeight="1" x14ac:dyDescent="0.2">
      <c r="A17" s="29" t="s">
        <v>152</v>
      </c>
      <c r="B17" s="31" t="s">
        <v>239</v>
      </c>
      <c r="C17" s="32" t="s">
        <v>70</v>
      </c>
      <c r="D17" s="30">
        <v>-3060.5</v>
      </c>
      <c r="E17" s="30">
        <v>-2816.9444600000002</v>
      </c>
      <c r="F17" s="42">
        <f t="shared" si="0"/>
        <v>92.041968959320371</v>
      </c>
    </row>
    <row r="18" spans="1:6" s="7" customFormat="1" x14ac:dyDescent="0.2">
      <c r="A18" s="29" t="s">
        <v>153</v>
      </c>
      <c r="B18" s="31" t="s">
        <v>304</v>
      </c>
      <c r="C18" s="32" t="s">
        <v>305</v>
      </c>
      <c r="D18" s="30">
        <v>4296.7169999999996</v>
      </c>
      <c r="E18" s="30">
        <v>4303.3630000000003</v>
      </c>
      <c r="F18" s="42">
        <f t="shared" si="0"/>
        <v>100.15467623304026</v>
      </c>
    </row>
    <row r="19" spans="1:6" s="6" customFormat="1" x14ac:dyDescent="0.2">
      <c r="A19" s="29" t="s">
        <v>154</v>
      </c>
      <c r="B19" s="13" t="s">
        <v>32</v>
      </c>
      <c r="C19" s="13" t="s">
        <v>7</v>
      </c>
      <c r="D19" s="30">
        <f>D24+D25+D20+D23</f>
        <v>298331.29838999995</v>
      </c>
      <c r="E19" s="30">
        <f>E24+E25+E20+E23</f>
        <v>302685.20295000001</v>
      </c>
      <c r="F19" s="42">
        <f t="shared" si="0"/>
        <v>101.45941930447684</v>
      </c>
    </row>
    <row r="20" spans="1:6" s="6" customFormat="1" ht="33.6" customHeight="1" x14ac:dyDescent="0.2">
      <c r="A20" s="29" t="s">
        <v>155</v>
      </c>
      <c r="B20" s="13" t="s">
        <v>112</v>
      </c>
      <c r="C20" s="13" t="s">
        <v>60</v>
      </c>
      <c r="D20" s="30">
        <f>D21+D22</f>
        <v>272708.09999999998</v>
      </c>
      <c r="E20" s="30">
        <f>E21+E22</f>
        <v>274989.65187</v>
      </c>
      <c r="F20" s="42">
        <f t="shared" si="0"/>
        <v>100.83662783393675</v>
      </c>
    </row>
    <row r="21" spans="1:6" s="6" customFormat="1" ht="35.450000000000003" customHeight="1" x14ac:dyDescent="0.2">
      <c r="A21" s="29" t="s">
        <v>156</v>
      </c>
      <c r="B21" s="13" t="s">
        <v>238</v>
      </c>
      <c r="C21" s="13" t="s">
        <v>131</v>
      </c>
      <c r="D21" s="30">
        <v>163500</v>
      </c>
      <c r="E21" s="30">
        <v>164107.30171</v>
      </c>
      <c r="F21" s="42">
        <f t="shared" si="0"/>
        <v>100.37143835474005</v>
      </c>
    </row>
    <row r="22" spans="1:6" s="6" customFormat="1" ht="34.15" customHeight="1" x14ac:dyDescent="0.2">
      <c r="A22" s="29" t="s">
        <v>250</v>
      </c>
      <c r="B22" s="13" t="s">
        <v>237</v>
      </c>
      <c r="C22" s="13" t="s">
        <v>132</v>
      </c>
      <c r="D22" s="30">
        <v>109208.1</v>
      </c>
      <c r="E22" s="30">
        <v>110882.35016</v>
      </c>
      <c r="F22" s="42">
        <f t="shared" si="0"/>
        <v>101.5330823995656</v>
      </c>
    </row>
    <row r="23" spans="1:6" s="6" customFormat="1" ht="27" customHeight="1" x14ac:dyDescent="0.2">
      <c r="A23" s="29" t="s">
        <v>157</v>
      </c>
      <c r="B23" s="13" t="s">
        <v>346</v>
      </c>
      <c r="C23" s="13" t="s">
        <v>347</v>
      </c>
      <c r="D23" s="30">
        <v>57.344389999999997</v>
      </c>
      <c r="E23" s="30">
        <v>65.978390000000005</v>
      </c>
      <c r="F23" s="42" t="s">
        <v>360</v>
      </c>
    </row>
    <row r="24" spans="1:6" s="6" customFormat="1" ht="19.899999999999999" customHeight="1" x14ac:dyDescent="0.2">
      <c r="A24" s="29" t="s">
        <v>158</v>
      </c>
      <c r="B24" s="13" t="s">
        <v>33</v>
      </c>
      <c r="C24" s="13" t="s">
        <v>19</v>
      </c>
      <c r="D24" s="30">
        <v>130.85400000000001</v>
      </c>
      <c r="E24" s="30">
        <v>130.85400000000001</v>
      </c>
      <c r="F24" s="42">
        <f t="shared" si="0"/>
        <v>100</v>
      </c>
    </row>
    <row r="25" spans="1:6" s="6" customFormat="1" ht="35.450000000000003" customHeight="1" x14ac:dyDescent="0.2">
      <c r="A25" s="29" t="s">
        <v>159</v>
      </c>
      <c r="B25" s="13" t="s">
        <v>44</v>
      </c>
      <c r="C25" s="13" t="s">
        <v>45</v>
      </c>
      <c r="D25" s="30">
        <v>25435</v>
      </c>
      <c r="E25" s="30">
        <v>27498.718690000002</v>
      </c>
      <c r="F25" s="42">
        <f t="shared" si="0"/>
        <v>108.11369644191076</v>
      </c>
    </row>
    <row r="26" spans="1:6" s="6" customFormat="1" x14ac:dyDescent="0.2">
      <c r="A26" s="29" t="s">
        <v>160</v>
      </c>
      <c r="B26" s="13" t="s">
        <v>34</v>
      </c>
      <c r="C26" s="13" t="s">
        <v>8</v>
      </c>
      <c r="D26" s="30">
        <f>D27+D28</f>
        <v>230558</v>
      </c>
      <c r="E26" s="30">
        <f>E27+E28</f>
        <v>231665.67538999999</v>
      </c>
      <c r="F26" s="42">
        <f t="shared" si="0"/>
        <v>100.48043242481283</v>
      </c>
    </row>
    <row r="27" spans="1:6" s="6" customFormat="1" ht="47.45" customHeight="1" x14ac:dyDescent="0.2">
      <c r="A27" s="29" t="s">
        <v>161</v>
      </c>
      <c r="B27" s="13" t="s">
        <v>35</v>
      </c>
      <c r="C27" s="13" t="s">
        <v>18</v>
      </c>
      <c r="D27" s="30">
        <v>100308</v>
      </c>
      <c r="E27" s="30">
        <v>102093.97308</v>
      </c>
      <c r="F27" s="42">
        <f t="shared" si="0"/>
        <v>101.7804891733461</v>
      </c>
    </row>
    <row r="28" spans="1:6" s="6" customFormat="1" ht="20.45" customHeight="1" x14ac:dyDescent="0.2">
      <c r="A28" s="29" t="s">
        <v>162</v>
      </c>
      <c r="B28" s="13" t="s">
        <v>36</v>
      </c>
      <c r="C28" s="13" t="s">
        <v>103</v>
      </c>
      <c r="D28" s="30">
        <f>D29+D30</f>
        <v>130250</v>
      </c>
      <c r="E28" s="30">
        <f>E29+E30</f>
        <v>129571.70230999999</v>
      </c>
      <c r="F28" s="42">
        <f t="shared" si="0"/>
        <v>99.479234019193854</v>
      </c>
    </row>
    <row r="29" spans="1:6" s="6" customFormat="1" ht="36" customHeight="1" x14ac:dyDescent="0.2">
      <c r="A29" s="29" t="s">
        <v>163</v>
      </c>
      <c r="B29" s="13" t="s">
        <v>54</v>
      </c>
      <c r="C29" s="33" t="s">
        <v>53</v>
      </c>
      <c r="D29" s="30">
        <v>92750</v>
      </c>
      <c r="E29" s="30">
        <v>91468.703739999997</v>
      </c>
      <c r="F29" s="42">
        <f t="shared" si="0"/>
        <v>98.618548506738549</v>
      </c>
    </row>
    <row r="30" spans="1:6" s="6" customFormat="1" ht="37.15" customHeight="1" x14ac:dyDescent="0.2">
      <c r="A30" s="29" t="s">
        <v>164</v>
      </c>
      <c r="B30" s="13" t="s">
        <v>55</v>
      </c>
      <c r="C30" s="33" t="s">
        <v>59</v>
      </c>
      <c r="D30" s="30">
        <v>37500</v>
      </c>
      <c r="E30" s="30">
        <v>38102.998570000003</v>
      </c>
      <c r="F30" s="42">
        <f t="shared" si="0"/>
        <v>101.60799618666667</v>
      </c>
    </row>
    <row r="31" spans="1:6" s="6" customFormat="1" ht="20.45" customHeight="1" x14ac:dyDescent="0.2">
      <c r="A31" s="29" t="s">
        <v>165</v>
      </c>
      <c r="B31" s="13" t="s">
        <v>15</v>
      </c>
      <c r="C31" s="13" t="s">
        <v>22</v>
      </c>
      <c r="D31" s="30">
        <f>D32+D33</f>
        <v>58550.5</v>
      </c>
      <c r="E31" s="30">
        <f>E32+E33</f>
        <v>58190.605259999997</v>
      </c>
      <c r="F31" s="42">
        <f t="shared" si="0"/>
        <v>99.385325932314842</v>
      </c>
    </row>
    <row r="32" spans="1:6" s="6" customFormat="1" ht="50.45" customHeight="1" x14ac:dyDescent="0.2">
      <c r="A32" s="29" t="s">
        <v>251</v>
      </c>
      <c r="B32" s="13" t="s">
        <v>37</v>
      </c>
      <c r="C32" s="13" t="s">
        <v>23</v>
      </c>
      <c r="D32" s="30">
        <v>58530.5</v>
      </c>
      <c r="E32" s="30">
        <v>58170.605259999997</v>
      </c>
      <c r="F32" s="42">
        <f t="shared" si="0"/>
        <v>99.385115896840105</v>
      </c>
    </row>
    <row r="33" spans="1:6" s="6" customFormat="1" ht="33" customHeight="1" x14ac:dyDescent="0.2">
      <c r="A33" s="29" t="s">
        <v>166</v>
      </c>
      <c r="B33" s="13" t="s">
        <v>345</v>
      </c>
      <c r="C33" s="13" t="s">
        <v>344</v>
      </c>
      <c r="D33" s="30">
        <v>20</v>
      </c>
      <c r="E33" s="30">
        <v>20</v>
      </c>
      <c r="F33" s="42">
        <f t="shared" si="0"/>
        <v>100</v>
      </c>
    </row>
    <row r="34" spans="1:6" s="6" customFormat="1" ht="35.450000000000003" customHeight="1" x14ac:dyDescent="0.2">
      <c r="A34" s="29" t="s">
        <v>167</v>
      </c>
      <c r="B34" s="13" t="s">
        <v>0</v>
      </c>
      <c r="C34" s="13" t="s">
        <v>9</v>
      </c>
      <c r="D34" s="30">
        <f>D35+D39+D42+D43+D46+D49+D44+D38+D45</f>
        <v>178986.25545000003</v>
      </c>
      <c r="E34" s="30">
        <f>E35+E39+E42+E43+E46+E49+E44+E38+E45</f>
        <v>184912.62676000001</v>
      </c>
      <c r="F34" s="42">
        <f t="shared" si="0"/>
        <v>103.31107620252749</v>
      </c>
    </row>
    <row r="35" spans="1:6" s="6" customFormat="1" ht="75" x14ac:dyDescent="0.2">
      <c r="A35" s="29" t="s">
        <v>168</v>
      </c>
      <c r="B35" s="13" t="s">
        <v>39</v>
      </c>
      <c r="C35" s="13" t="s">
        <v>25</v>
      </c>
      <c r="D35" s="30">
        <f>D36+D37</f>
        <v>99234.905670000007</v>
      </c>
      <c r="E35" s="30">
        <f>E36+E37</f>
        <v>100259.45586999999</v>
      </c>
      <c r="F35" s="42">
        <f t="shared" si="0"/>
        <v>101.03244941191063</v>
      </c>
    </row>
    <row r="36" spans="1:6" s="6" customFormat="1" ht="94.9" customHeight="1" x14ac:dyDescent="0.2">
      <c r="A36" s="29" t="s">
        <v>169</v>
      </c>
      <c r="B36" s="13" t="s">
        <v>126</v>
      </c>
      <c r="C36" s="21" t="s">
        <v>227</v>
      </c>
      <c r="D36" s="30">
        <v>28453.1</v>
      </c>
      <c r="E36" s="30">
        <v>29670.39734</v>
      </c>
      <c r="F36" s="42">
        <f t="shared" si="0"/>
        <v>104.27825910006293</v>
      </c>
    </row>
    <row r="37" spans="1:6" s="6" customFormat="1" ht="90" x14ac:dyDescent="0.2">
      <c r="A37" s="29" t="s">
        <v>170</v>
      </c>
      <c r="B37" s="13" t="s">
        <v>127</v>
      </c>
      <c r="C37" s="21" t="s">
        <v>125</v>
      </c>
      <c r="D37" s="30">
        <v>70781.805670000002</v>
      </c>
      <c r="E37" s="30">
        <v>70589.058529999995</v>
      </c>
      <c r="F37" s="42">
        <f t="shared" si="0"/>
        <v>99.727688297613327</v>
      </c>
    </row>
    <row r="38" spans="1:6" s="6" customFormat="1" ht="64.900000000000006" customHeight="1" x14ac:dyDescent="0.2">
      <c r="A38" s="29" t="s">
        <v>171</v>
      </c>
      <c r="B38" s="13" t="s">
        <v>244</v>
      </c>
      <c r="C38" s="13" t="s">
        <v>243</v>
      </c>
      <c r="D38" s="30">
        <v>428.24768</v>
      </c>
      <c r="E38" s="30">
        <v>466.24768</v>
      </c>
      <c r="F38" s="42">
        <f t="shared" si="0"/>
        <v>108.87336972847115</v>
      </c>
    </row>
    <row r="39" spans="1:6" s="6" customFormat="1" ht="35.450000000000003" customHeight="1" x14ac:dyDescent="0.2">
      <c r="A39" s="29" t="s">
        <v>172</v>
      </c>
      <c r="B39" s="13" t="s">
        <v>47</v>
      </c>
      <c r="C39" s="13" t="s">
        <v>48</v>
      </c>
      <c r="D39" s="30">
        <f>D40+D41</f>
        <v>33703.716</v>
      </c>
      <c r="E39" s="30">
        <f>E40+E41</f>
        <v>36904.676480000002</v>
      </c>
      <c r="F39" s="42">
        <f t="shared" si="0"/>
        <v>109.49735180536176</v>
      </c>
    </row>
    <row r="40" spans="1:6" s="6" customFormat="1" ht="66" customHeight="1" x14ac:dyDescent="0.2">
      <c r="A40" s="29" t="s">
        <v>173</v>
      </c>
      <c r="B40" s="13" t="s">
        <v>49</v>
      </c>
      <c r="C40" s="34" t="s">
        <v>231</v>
      </c>
      <c r="D40" s="30">
        <v>29924.633000000002</v>
      </c>
      <c r="E40" s="30">
        <v>32898.245210000001</v>
      </c>
      <c r="F40" s="42">
        <f t="shared" si="0"/>
        <v>109.93700477462831</v>
      </c>
    </row>
    <row r="41" spans="1:6" s="6" customFormat="1" ht="50.45" customHeight="1" x14ac:dyDescent="0.2">
      <c r="A41" s="29" t="s">
        <v>174</v>
      </c>
      <c r="B41" s="13" t="s">
        <v>50</v>
      </c>
      <c r="C41" s="21" t="s">
        <v>56</v>
      </c>
      <c r="D41" s="30">
        <v>3779.0830000000001</v>
      </c>
      <c r="E41" s="30">
        <v>4006.43127</v>
      </c>
      <c r="F41" s="42">
        <f t="shared" si="0"/>
        <v>106.01596392564016</v>
      </c>
    </row>
    <row r="42" spans="1:6" s="6" customFormat="1" ht="94.15" customHeight="1" x14ac:dyDescent="0.2">
      <c r="A42" s="29" t="s">
        <v>175</v>
      </c>
      <c r="B42" s="13" t="s">
        <v>72</v>
      </c>
      <c r="C42" s="13" t="s">
        <v>71</v>
      </c>
      <c r="D42" s="30">
        <v>-4.7214600000000004</v>
      </c>
      <c r="E42" s="30">
        <v>-25.917670000000001</v>
      </c>
      <c r="F42" s="42" t="s">
        <v>360</v>
      </c>
    </row>
    <row r="43" spans="1:6" s="6" customFormat="1" ht="139.15" customHeight="1" x14ac:dyDescent="0.2">
      <c r="A43" s="29" t="s">
        <v>176</v>
      </c>
      <c r="B43" s="13" t="s">
        <v>233</v>
      </c>
      <c r="C43" s="13" t="s">
        <v>234</v>
      </c>
      <c r="D43" s="30">
        <v>500.37061999999997</v>
      </c>
      <c r="E43" s="30">
        <v>515.19931999999994</v>
      </c>
      <c r="F43" s="42">
        <f t="shared" si="0"/>
        <v>102.96354330316196</v>
      </c>
    </row>
    <row r="44" spans="1:6" s="6" customFormat="1" ht="169.9" customHeight="1" x14ac:dyDescent="0.2">
      <c r="A44" s="29" t="s">
        <v>177</v>
      </c>
      <c r="B44" s="13" t="s">
        <v>246</v>
      </c>
      <c r="C44" s="13" t="s">
        <v>245</v>
      </c>
      <c r="D44" s="30">
        <v>0.83574999999999999</v>
      </c>
      <c r="E44" s="30">
        <v>0.83601999999999999</v>
      </c>
      <c r="F44" s="42">
        <f t="shared" si="0"/>
        <v>100.03230631169609</v>
      </c>
    </row>
    <row r="45" spans="1:6" s="6" customFormat="1" ht="58.9" customHeight="1" x14ac:dyDescent="0.2">
      <c r="A45" s="29" t="s">
        <v>252</v>
      </c>
      <c r="B45" s="13" t="s">
        <v>330</v>
      </c>
      <c r="C45" s="13" t="s">
        <v>331</v>
      </c>
      <c r="D45" s="30">
        <v>49.508929999999999</v>
      </c>
      <c r="E45" s="30">
        <v>49.508929999999999</v>
      </c>
      <c r="F45" s="42">
        <f t="shared" si="0"/>
        <v>100</v>
      </c>
    </row>
    <row r="46" spans="1:6" s="6" customFormat="1" ht="79.150000000000006" customHeight="1" x14ac:dyDescent="0.2">
      <c r="A46" s="29" t="s">
        <v>178</v>
      </c>
      <c r="B46" s="13" t="s">
        <v>82</v>
      </c>
      <c r="C46" s="13" t="s">
        <v>104</v>
      </c>
      <c r="D46" s="30">
        <f>D47+D48</f>
        <v>34454.033759999998</v>
      </c>
      <c r="E46" s="30">
        <f>E47+E48</f>
        <v>35884.038910000003</v>
      </c>
      <c r="F46" s="42">
        <f t="shared" si="0"/>
        <v>104.15047236547434</v>
      </c>
    </row>
    <row r="47" spans="1:6" s="6" customFormat="1" ht="97.9" customHeight="1" x14ac:dyDescent="0.2">
      <c r="A47" s="29" t="s">
        <v>179</v>
      </c>
      <c r="B47" s="13" t="s">
        <v>73</v>
      </c>
      <c r="C47" s="21" t="s">
        <v>81</v>
      </c>
      <c r="D47" s="30">
        <v>14075.67915</v>
      </c>
      <c r="E47" s="30">
        <v>14075.67915</v>
      </c>
      <c r="F47" s="42">
        <f t="shared" si="0"/>
        <v>100</v>
      </c>
    </row>
    <row r="48" spans="1:6" s="6" customFormat="1" ht="84" customHeight="1" x14ac:dyDescent="0.2">
      <c r="A48" s="29" t="s">
        <v>180</v>
      </c>
      <c r="B48" s="13" t="s">
        <v>326</v>
      </c>
      <c r="C48" s="21" t="s">
        <v>327</v>
      </c>
      <c r="D48" s="30">
        <v>20378.354609999999</v>
      </c>
      <c r="E48" s="30">
        <v>21808.359759999999</v>
      </c>
      <c r="F48" s="42">
        <f t="shared" si="0"/>
        <v>107.01727483581169</v>
      </c>
    </row>
    <row r="49" spans="1:6" s="6" customFormat="1" ht="102.6" customHeight="1" x14ac:dyDescent="0.2">
      <c r="A49" s="29" t="s">
        <v>181</v>
      </c>
      <c r="B49" s="13" t="s">
        <v>94</v>
      </c>
      <c r="C49" s="13" t="s">
        <v>93</v>
      </c>
      <c r="D49" s="30">
        <f>D51+D50</f>
        <v>10619.3585</v>
      </c>
      <c r="E49" s="30">
        <f>E51+E50</f>
        <v>10858.58122</v>
      </c>
      <c r="F49" s="42">
        <f t="shared" si="0"/>
        <v>102.25270405928946</v>
      </c>
    </row>
    <row r="50" spans="1:6" s="6" customFormat="1" ht="135" x14ac:dyDescent="0.2">
      <c r="A50" s="29" t="s">
        <v>182</v>
      </c>
      <c r="B50" s="13" t="s">
        <v>97</v>
      </c>
      <c r="C50" s="21" t="s">
        <v>96</v>
      </c>
      <c r="D50" s="30">
        <v>7880.2754999999997</v>
      </c>
      <c r="E50" s="30">
        <v>7880.2763199999999</v>
      </c>
      <c r="F50" s="42">
        <f t="shared" si="0"/>
        <v>100.00001040572756</v>
      </c>
    </row>
    <row r="51" spans="1:6" s="6" customFormat="1" ht="139.15" customHeight="1" x14ac:dyDescent="0.2">
      <c r="A51" s="29" t="s">
        <v>183</v>
      </c>
      <c r="B51" s="13" t="s">
        <v>95</v>
      </c>
      <c r="C51" s="21" t="s">
        <v>102</v>
      </c>
      <c r="D51" s="30">
        <v>2739.0830000000001</v>
      </c>
      <c r="E51" s="30">
        <v>2978.3049000000001</v>
      </c>
      <c r="F51" s="42">
        <f t="shared" si="0"/>
        <v>108.73364918113107</v>
      </c>
    </row>
    <row r="52" spans="1:6" s="6" customFormat="1" x14ac:dyDescent="0.2">
      <c r="A52" s="29" t="s">
        <v>184</v>
      </c>
      <c r="B52" s="13" t="s">
        <v>1</v>
      </c>
      <c r="C52" s="13" t="s">
        <v>10</v>
      </c>
      <c r="D52" s="30">
        <f>D53</f>
        <v>19540.061720000002</v>
      </c>
      <c r="E52" s="30">
        <f>E53</f>
        <v>19540.061720000002</v>
      </c>
      <c r="F52" s="42">
        <f t="shared" si="0"/>
        <v>100</v>
      </c>
    </row>
    <row r="53" spans="1:6" s="6" customFormat="1" x14ac:dyDescent="0.2">
      <c r="A53" s="29" t="s">
        <v>185</v>
      </c>
      <c r="B53" s="13" t="s">
        <v>87</v>
      </c>
      <c r="C53" s="13" t="s">
        <v>86</v>
      </c>
      <c r="D53" s="30">
        <f>D54+D55+D56</f>
        <v>19540.061720000002</v>
      </c>
      <c r="E53" s="30">
        <f>E54+E55+E56</f>
        <v>19540.061720000002</v>
      </c>
      <c r="F53" s="42">
        <f t="shared" si="0"/>
        <v>100</v>
      </c>
    </row>
    <row r="54" spans="1:6" s="6" customFormat="1" ht="30" x14ac:dyDescent="0.2">
      <c r="A54" s="29" t="s">
        <v>186</v>
      </c>
      <c r="B54" s="13" t="s">
        <v>133</v>
      </c>
      <c r="C54" s="13" t="s">
        <v>134</v>
      </c>
      <c r="D54" s="30">
        <v>1716.24107</v>
      </c>
      <c r="E54" s="30">
        <v>1716.24107</v>
      </c>
      <c r="F54" s="42">
        <f t="shared" si="0"/>
        <v>100</v>
      </c>
    </row>
    <row r="55" spans="1:6" s="6" customFormat="1" x14ac:dyDescent="0.2">
      <c r="A55" s="29" t="s">
        <v>187</v>
      </c>
      <c r="B55" s="13" t="s">
        <v>135</v>
      </c>
      <c r="C55" s="13" t="s">
        <v>136</v>
      </c>
      <c r="D55" s="30">
        <v>58.323309999999999</v>
      </c>
      <c r="E55" s="30">
        <v>58.323309999999999</v>
      </c>
      <c r="F55" s="42">
        <f t="shared" si="0"/>
        <v>100</v>
      </c>
    </row>
    <row r="56" spans="1:6" s="6" customFormat="1" x14ac:dyDescent="0.2">
      <c r="A56" s="29" t="s">
        <v>188</v>
      </c>
      <c r="B56" s="13" t="s">
        <v>137</v>
      </c>
      <c r="C56" s="13" t="s">
        <v>138</v>
      </c>
      <c r="D56" s="30">
        <f>D57+D58</f>
        <v>17765.497340000002</v>
      </c>
      <c r="E56" s="30">
        <f>E57+E58</f>
        <v>17765.497340000002</v>
      </c>
      <c r="F56" s="42">
        <f t="shared" si="0"/>
        <v>100</v>
      </c>
    </row>
    <row r="57" spans="1:6" s="6" customFormat="1" x14ac:dyDescent="0.2">
      <c r="A57" s="29" t="s">
        <v>189</v>
      </c>
      <c r="B57" s="13" t="s">
        <v>139</v>
      </c>
      <c r="C57" s="13" t="s">
        <v>140</v>
      </c>
      <c r="D57" s="30">
        <v>695.82180000000005</v>
      </c>
      <c r="E57" s="30">
        <v>695.82180000000005</v>
      </c>
      <c r="F57" s="42">
        <f t="shared" si="0"/>
        <v>100</v>
      </c>
    </row>
    <row r="58" spans="1:6" s="6" customFormat="1" x14ac:dyDescent="0.2">
      <c r="A58" s="29" t="s">
        <v>190</v>
      </c>
      <c r="B58" s="13" t="s">
        <v>141</v>
      </c>
      <c r="C58" s="13" t="s">
        <v>142</v>
      </c>
      <c r="D58" s="30">
        <v>17069.67554</v>
      </c>
      <c r="E58" s="30">
        <v>17069.67554</v>
      </c>
      <c r="F58" s="42">
        <f t="shared" si="0"/>
        <v>100</v>
      </c>
    </row>
    <row r="59" spans="1:6" s="6" customFormat="1" ht="30" x14ac:dyDescent="0.2">
      <c r="A59" s="29" t="s">
        <v>191</v>
      </c>
      <c r="B59" s="13" t="s">
        <v>12</v>
      </c>
      <c r="C59" s="13" t="s">
        <v>67</v>
      </c>
      <c r="D59" s="30">
        <f>D62+D60</f>
        <v>6116.1301899999999</v>
      </c>
      <c r="E59" s="30">
        <f>E62+E60</f>
        <v>6161.6567499999992</v>
      </c>
      <c r="F59" s="42">
        <f t="shared" si="0"/>
        <v>100.7443687198555</v>
      </c>
    </row>
    <row r="60" spans="1:6" s="6" customFormat="1" ht="34.9" customHeight="1" x14ac:dyDescent="0.2">
      <c r="A60" s="29" t="s">
        <v>192</v>
      </c>
      <c r="B60" s="35" t="s">
        <v>335</v>
      </c>
      <c r="C60" s="13" t="s">
        <v>333</v>
      </c>
      <c r="D60" s="30">
        <f>D61</f>
        <v>1500</v>
      </c>
      <c r="E60" s="30">
        <f>E61</f>
        <v>1432.9665600000001</v>
      </c>
      <c r="F60" s="42">
        <f t="shared" si="0"/>
        <v>95.531103999999999</v>
      </c>
    </row>
    <row r="61" spans="1:6" s="6" customFormat="1" ht="48.6" customHeight="1" x14ac:dyDescent="0.2">
      <c r="A61" s="29" t="s">
        <v>253</v>
      </c>
      <c r="B61" s="35" t="s">
        <v>336</v>
      </c>
      <c r="C61" s="21" t="s">
        <v>334</v>
      </c>
      <c r="D61" s="30">
        <v>1500</v>
      </c>
      <c r="E61" s="30">
        <v>1432.9665600000001</v>
      </c>
      <c r="F61" s="42">
        <f t="shared" si="0"/>
        <v>95.531103999999999</v>
      </c>
    </row>
    <row r="62" spans="1:6" s="6" customFormat="1" x14ac:dyDescent="0.2">
      <c r="A62" s="29" t="s">
        <v>193</v>
      </c>
      <c r="B62" s="13" t="s">
        <v>79</v>
      </c>
      <c r="C62" s="13" t="s">
        <v>105</v>
      </c>
      <c r="D62" s="30">
        <f>D63+D64+D65</f>
        <v>4616.1301899999999</v>
      </c>
      <c r="E62" s="30">
        <f>E63+E64+E65</f>
        <v>4728.6901899999993</v>
      </c>
      <c r="F62" s="42">
        <f t="shared" si="0"/>
        <v>102.43840609703427</v>
      </c>
    </row>
    <row r="63" spans="1:6" s="6" customFormat="1" ht="33.6" customHeight="1" x14ac:dyDescent="0.2">
      <c r="A63" s="29" t="s">
        <v>194</v>
      </c>
      <c r="B63" s="13" t="s">
        <v>80</v>
      </c>
      <c r="C63" s="21" t="s">
        <v>106</v>
      </c>
      <c r="D63" s="30">
        <v>4165.5643700000001</v>
      </c>
      <c r="E63" s="30">
        <v>4165.5643700000001</v>
      </c>
      <c r="F63" s="42">
        <f t="shared" si="0"/>
        <v>100</v>
      </c>
    </row>
    <row r="64" spans="1:6" s="6" customFormat="1" ht="65.45" customHeight="1" x14ac:dyDescent="0.2">
      <c r="A64" s="29" t="s">
        <v>195</v>
      </c>
      <c r="B64" s="13" t="s">
        <v>306</v>
      </c>
      <c r="C64" s="21" t="s">
        <v>307</v>
      </c>
      <c r="D64" s="30">
        <v>198.62191999999999</v>
      </c>
      <c r="E64" s="30">
        <v>198.62191999999999</v>
      </c>
      <c r="F64" s="42">
        <f t="shared" si="0"/>
        <v>100</v>
      </c>
    </row>
    <row r="65" spans="1:6" s="6" customFormat="1" ht="37.9" customHeight="1" x14ac:dyDescent="0.2">
      <c r="A65" s="29" t="s">
        <v>196</v>
      </c>
      <c r="B65" s="13" t="s">
        <v>341</v>
      </c>
      <c r="C65" s="21" t="s">
        <v>352</v>
      </c>
      <c r="D65" s="30">
        <v>251.94390000000001</v>
      </c>
      <c r="E65" s="30">
        <v>364.50389999999999</v>
      </c>
      <c r="F65" s="42" t="s">
        <v>360</v>
      </c>
    </row>
    <row r="66" spans="1:6" s="6" customFormat="1" ht="30" x14ac:dyDescent="0.2">
      <c r="A66" s="29" t="s">
        <v>197</v>
      </c>
      <c r="B66" s="13" t="s">
        <v>2</v>
      </c>
      <c r="C66" s="13" t="s">
        <v>11</v>
      </c>
      <c r="D66" s="30">
        <f>D67+D70+D71</f>
        <v>32513.95</v>
      </c>
      <c r="E66" s="30">
        <f>E67+E70+E71</f>
        <v>32422.833820000003</v>
      </c>
      <c r="F66" s="42">
        <f t="shared" si="0"/>
        <v>99.719762809501773</v>
      </c>
    </row>
    <row r="67" spans="1:6" s="6" customFormat="1" ht="82.9" customHeight="1" x14ac:dyDescent="0.2">
      <c r="A67" s="29" t="s">
        <v>198</v>
      </c>
      <c r="B67" s="13" t="s">
        <v>40</v>
      </c>
      <c r="C67" s="13" t="s">
        <v>27</v>
      </c>
      <c r="D67" s="30">
        <f>D68+D69</f>
        <v>13113.95</v>
      </c>
      <c r="E67" s="30">
        <f>E68+E69</f>
        <v>13067.945020000001</v>
      </c>
      <c r="F67" s="42">
        <f t="shared" si="0"/>
        <v>99.649190518493668</v>
      </c>
    </row>
    <row r="68" spans="1:6" s="6" customFormat="1" ht="94.15" customHeight="1" x14ac:dyDescent="0.2">
      <c r="A68" s="29" t="s">
        <v>199</v>
      </c>
      <c r="B68" s="13" t="s">
        <v>128</v>
      </c>
      <c r="C68" s="21" t="s">
        <v>230</v>
      </c>
      <c r="D68" s="30">
        <v>11356.52</v>
      </c>
      <c r="E68" s="30">
        <v>11310.515020000001</v>
      </c>
      <c r="F68" s="42">
        <f t="shared" si="0"/>
        <v>99.594902487733918</v>
      </c>
    </row>
    <row r="69" spans="1:6" s="6" customFormat="1" ht="94.9" customHeight="1" x14ac:dyDescent="0.2">
      <c r="A69" s="29" t="s">
        <v>254</v>
      </c>
      <c r="B69" s="13" t="s">
        <v>129</v>
      </c>
      <c r="C69" s="21" t="s">
        <v>228</v>
      </c>
      <c r="D69" s="30">
        <v>1757.43</v>
      </c>
      <c r="E69" s="30">
        <v>1757.43</v>
      </c>
      <c r="F69" s="42">
        <f t="shared" si="0"/>
        <v>100</v>
      </c>
    </row>
    <row r="70" spans="1:6" s="6" customFormat="1" ht="49.15" customHeight="1" x14ac:dyDescent="0.2">
      <c r="A70" s="29" t="s">
        <v>200</v>
      </c>
      <c r="B70" s="13" t="s">
        <v>38</v>
      </c>
      <c r="C70" s="13" t="s">
        <v>107</v>
      </c>
      <c r="D70" s="30">
        <v>19100</v>
      </c>
      <c r="E70" s="30">
        <v>19053.320250000001</v>
      </c>
      <c r="F70" s="42">
        <f t="shared" si="0"/>
        <v>99.755603403141365</v>
      </c>
    </row>
    <row r="71" spans="1:6" s="6" customFormat="1" ht="79.150000000000006" customHeight="1" x14ac:dyDescent="0.2">
      <c r="A71" s="29" t="s">
        <v>255</v>
      </c>
      <c r="B71" s="13" t="s">
        <v>343</v>
      </c>
      <c r="C71" s="13" t="s">
        <v>342</v>
      </c>
      <c r="D71" s="30">
        <v>300</v>
      </c>
      <c r="E71" s="30">
        <v>301.56855000000002</v>
      </c>
      <c r="F71" s="42">
        <f t="shared" si="0"/>
        <v>100.52285000000001</v>
      </c>
    </row>
    <row r="72" spans="1:6" s="6" customFormat="1" x14ac:dyDescent="0.2">
      <c r="A72" s="29" t="s">
        <v>256</v>
      </c>
      <c r="B72" s="13" t="s">
        <v>3</v>
      </c>
      <c r="C72" s="13" t="s">
        <v>13</v>
      </c>
      <c r="D72" s="30">
        <v>6519.3705099999997</v>
      </c>
      <c r="E72" s="30">
        <v>6867.6075700000001</v>
      </c>
      <c r="F72" s="42">
        <f t="shared" si="0"/>
        <v>105.34157491840421</v>
      </c>
    </row>
    <row r="73" spans="1:6" s="6" customFormat="1" x14ac:dyDescent="0.2">
      <c r="A73" s="29" t="s">
        <v>257</v>
      </c>
      <c r="B73" s="13" t="s">
        <v>118</v>
      </c>
      <c r="C73" s="13" t="s">
        <v>119</v>
      </c>
      <c r="D73" s="30">
        <f>D75+D74</f>
        <v>2483.12345</v>
      </c>
      <c r="E73" s="30">
        <f>E75+E74</f>
        <v>2519.7699199999997</v>
      </c>
      <c r="F73" s="42">
        <f t="shared" ref="F73:F134" si="1">E73/D73*100</f>
        <v>101.4758215102032</v>
      </c>
    </row>
    <row r="74" spans="1:6" s="6" customFormat="1" ht="30" x14ac:dyDescent="0.2">
      <c r="A74" s="29" t="s">
        <v>201</v>
      </c>
      <c r="B74" s="13" t="s">
        <v>308</v>
      </c>
      <c r="C74" s="13" t="s">
        <v>309</v>
      </c>
      <c r="D74" s="30">
        <v>-40.834090000000003</v>
      </c>
      <c r="E74" s="30">
        <v>-21.780180000000001</v>
      </c>
      <c r="F74" s="42">
        <f t="shared" si="1"/>
        <v>53.338227936510883</v>
      </c>
    </row>
    <row r="75" spans="1:6" s="6" customFormat="1" x14ac:dyDescent="0.2">
      <c r="A75" s="29" t="s">
        <v>202</v>
      </c>
      <c r="B75" s="13" t="s">
        <v>121</v>
      </c>
      <c r="C75" s="13" t="s">
        <v>130</v>
      </c>
      <c r="D75" s="30">
        <v>2523.9575399999999</v>
      </c>
      <c r="E75" s="30">
        <v>2541.5500999999999</v>
      </c>
      <c r="F75" s="42">
        <f t="shared" si="1"/>
        <v>100.69702281917152</v>
      </c>
    </row>
    <row r="76" spans="1:6" s="6" customFormat="1" x14ac:dyDescent="0.2">
      <c r="A76" s="29" t="s">
        <v>203</v>
      </c>
      <c r="B76" s="13" t="s">
        <v>4</v>
      </c>
      <c r="C76" s="13" t="s">
        <v>14</v>
      </c>
      <c r="D76" s="30">
        <f>D77+D132+D130+D133</f>
        <v>8426673.9205399994</v>
      </c>
      <c r="E76" s="30">
        <f>E77+E132+E130+E133</f>
        <v>8427053.0523999985</v>
      </c>
      <c r="F76" s="42">
        <f t="shared" si="1"/>
        <v>100.00449918750355</v>
      </c>
    </row>
    <row r="77" spans="1:6" s="6" customFormat="1" ht="30" x14ac:dyDescent="0.2">
      <c r="A77" s="29" t="s">
        <v>204</v>
      </c>
      <c r="B77" s="13" t="s">
        <v>28</v>
      </c>
      <c r="C77" s="13" t="s">
        <v>29</v>
      </c>
      <c r="D77" s="30">
        <f>D78+D82+D101+D118</f>
        <v>8396491.8750700001</v>
      </c>
      <c r="E77" s="30">
        <f>E78+E82+E101+E118</f>
        <v>8395501.8986299988</v>
      </c>
      <c r="F77" s="42">
        <f t="shared" si="1"/>
        <v>99.988209642137079</v>
      </c>
    </row>
    <row r="78" spans="1:6" s="6" customFormat="1" ht="30" x14ac:dyDescent="0.2">
      <c r="A78" s="29" t="s">
        <v>205</v>
      </c>
      <c r="B78" s="13" t="s">
        <v>114</v>
      </c>
      <c r="C78" s="13" t="s">
        <v>78</v>
      </c>
      <c r="D78" s="30">
        <f>D79+D80+D81</f>
        <v>2414740.8059999999</v>
      </c>
      <c r="E78" s="30">
        <f>E79+E80+E81</f>
        <v>2414740.8059999999</v>
      </c>
      <c r="F78" s="42">
        <f t="shared" si="1"/>
        <v>100</v>
      </c>
    </row>
    <row r="79" spans="1:6" s="6" customFormat="1" ht="39.6" customHeight="1" x14ac:dyDescent="0.2">
      <c r="A79" s="29" t="s">
        <v>206</v>
      </c>
      <c r="B79" s="13" t="s">
        <v>75</v>
      </c>
      <c r="C79" s="13" t="s">
        <v>77</v>
      </c>
      <c r="D79" s="30">
        <v>458720</v>
      </c>
      <c r="E79" s="30">
        <v>458720</v>
      </c>
      <c r="F79" s="42">
        <f t="shared" si="1"/>
        <v>100</v>
      </c>
    </row>
    <row r="80" spans="1:6" s="6" customFormat="1" ht="33.6" customHeight="1" x14ac:dyDescent="0.2">
      <c r="A80" s="29" t="s">
        <v>207</v>
      </c>
      <c r="B80" s="13" t="s">
        <v>88</v>
      </c>
      <c r="C80" s="13" t="s">
        <v>108</v>
      </c>
      <c r="D80" s="30">
        <v>1948644</v>
      </c>
      <c r="E80" s="30">
        <v>1948644</v>
      </c>
      <c r="F80" s="42">
        <f t="shared" si="1"/>
        <v>100</v>
      </c>
    </row>
    <row r="81" spans="1:6" s="6" customFormat="1" ht="35.450000000000003" customHeight="1" x14ac:dyDescent="0.2">
      <c r="A81" s="29" t="s">
        <v>208</v>
      </c>
      <c r="B81" s="13" t="s">
        <v>310</v>
      </c>
      <c r="C81" s="13" t="s">
        <v>311</v>
      </c>
      <c r="D81" s="30">
        <v>7376.8059999999996</v>
      </c>
      <c r="E81" s="30">
        <v>7376.8059999999996</v>
      </c>
      <c r="F81" s="42">
        <f t="shared" si="1"/>
        <v>100</v>
      </c>
    </row>
    <row r="82" spans="1:6" s="6" customFormat="1" ht="30" x14ac:dyDescent="0.2">
      <c r="A82" s="29" t="s">
        <v>209</v>
      </c>
      <c r="B82" s="13" t="s">
        <v>89</v>
      </c>
      <c r="C82" s="13" t="s">
        <v>90</v>
      </c>
      <c r="D82" s="30">
        <f>D89+D83+D87+D88+D85+D86</f>
        <v>2942601.1270699999</v>
      </c>
      <c r="E82" s="30">
        <f>E89+E83+E87+E88+E85+E86</f>
        <v>2942601.1270699999</v>
      </c>
      <c r="F82" s="42">
        <f t="shared" si="1"/>
        <v>100</v>
      </c>
    </row>
    <row r="83" spans="1:6" s="6" customFormat="1" ht="30" x14ac:dyDescent="0.2">
      <c r="A83" s="29" t="s">
        <v>210</v>
      </c>
      <c r="B83" s="13" t="s">
        <v>235</v>
      </c>
      <c r="C83" s="13" t="s">
        <v>236</v>
      </c>
      <c r="D83" s="30">
        <f>D84</f>
        <v>2465493.1</v>
      </c>
      <c r="E83" s="30">
        <f>E84</f>
        <v>2465493.1</v>
      </c>
      <c r="F83" s="42">
        <f t="shared" si="1"/>
        <v>100</v>
      </c>
    </row>
    <row r="84" spans="1:6" s="6" customFormat="1" ht="66" customHeight="1" x14ac:dyDescent="0.2">
      <c r="A84" s="29" t="s">
        <v>211</v>
      </c>
      <c r="B84" s="13" t="s">
        <v>235</v>
      </c>
      <c r="C84" s="21" t="s">
        <v>258</v>
      </c>
      <c r="D84" s="30">
        <v>2465493.1</v>
      </c>
      <c r="E84" s="30">
        <v>2465493.1</v>
      </c>
      <c r="F84" s="42">
        <f t="shared" si="1"/>
        <v>100</v>
      </c>
    </row>
    <row r="85" spans="1:6" s="6" customFormat="1" ht="45" x14ac:dyDescent="0.2">
      <c r="A85" s="29" t="s">
        <v>212</v>
      </c>
      <c r="B85" s="13" t="s">
        <v>264</v>
      </c>
      <c r="C85" s="13" t="s">
        <v>263</v>
      </c>
      <c r="D85" s="30">
        <v>209.1</v>
      </c>
      <c r="E85" s="30">
        <v>209.1</v>
      </c>
      <c r="F85" s="42">
        <f t="shared" si="1"/>
        <v>100</v>
      </c>
    </row>
    <row r="86" spans="1:6" s="6" customFormat="1" ht="51.6" customHeight="1" x14ac:dyDescent="0.2">
      <c r="A86" s="29" t="s">
        <v>213</v>
      </c>
      <c r="B86" s="13" t="s">
        <v>329</v>
      </c>
      <c r="C86" s="13" t="s">
        <v>328</v>
      </c>
      <c r="D86" s="30">
        <v>141286.79999999999</v>
      </c>
      <c r="E86" s="30">
        <v>141286.79999999999</v>
      </c>
      <c r="F86" s="42">
        <f t="shared" si="1"/>
        <v>100</v>
      </c>
    </row>
    <row r="87" spans="1:6" s="6" customFormat="1" ht="45" x14ac:dyDescent="0.2">
      <c r="A87" s="29" t="s">
        <v>214</v>
      </c>
      <c r="B87" s="13" t="s">
        <v>259</v>
      </c>
      <c r="C87" s="13" t="s">
        <v>260</v>
      </c>
      <c r="D87" s="30">
        <v>3954.7270699999999</v>
      </c>
      <c r="E87" s="30">
        <v>3954.7270699999999</v>
      </c>
      <c r="F87" s="42">
        <f t="shared" si="1"/>
        <v>100</v>
      </c>
    </row>
    <row r="88" spans="1:6" s="6" customFormat="1" ht="30" x14ac:dyDescent="0.2">
      <c r="A88" s="29" t="s">
        <v>215</v>
      </c>
      <c r="B88" s="13" t="s">
        <v>266</v>
      </c>
      <c r="C88" s="13" t="s">
        <v>265</v>
      </c>
      <c r="D88" s="30">
        <v>3883</v>
      </c>
      <c r="E88" s="30">
        <v>3883</v>
      </c>
      <c r="F88" s="42">
        <f t="shared" si="1"/>
        <v>100</v>
      </c>
    </row>
    <row r="89" spans="1:6" s="6" customFormat="1" x14ac:dyDescent="0.2">
      <c r="A89" s="29" t="s">
        <v>216</v>
      </c>
      <c r="B89" s="13" t="s">
        <v>91</v>
      </c>
      <c r="C89" s="13" t="s">
        <v>92</v>
      </c>
      <c r="D89" s="30">
        <f>D90+D91+D92+D93+D94+D95+D96+D97+D98+D99+D100</f>
        <v>327774.40000000002</v>
      </c>
      <c r="E89" s="30">
        <f>E90+E91+E92+E93+E94+E95+E96+E97+E98+E99+E100</f>
        <v>327774.40000000002</v>
      </c>
      <c r="F89" s="42">
        <f t="shared" si="1"/>
        <v>100</v>
      </c>
    </row>
    <row r="90" spans="1:6" s="6" customFormat="1" ht="64.150000000000006" customHeight="1" x14ac:dyDescent="0.2">
      <c r="A90" s="29" t="s">
        <v>217</v>
      </c>
      <c r="B90" s="13" t="s">
        <v>91</v>
      </c>
      <c r="C90" s="21" t="s">
        <v>100</v>
      </c>
      <c r="D90" s="30">
        <v>90598</v>
      </c>
      <c r="E90" s="30">
        <v>90598</v>
      </c>
      <c r="F90" s="42">
        <f t="shared" si="1"/>
        <v>100</v>
      </c>
    </row>
    <row r="91" spans="1:6" s="6" customFormat="1" ht="81.599999999999994" customHeight="1" x14ac:dyDescent="0.2">
      <c r="A91" s="29" t="s">
        <v>218</v>
      </c>
      <c r="B91" s="13" t="s">
        <v>91</v>
      </c>
      <c r="C91" s="21" t="s">
        <v>122</v>
      </c>
      <c r="D91" s="30">
        <v>50019.199999999997</v>
      </c>
      <c r="E91" s="30">
        <v>50019.199999999997</v>
      </c>
      <c r="F91" s="42">
        <f t="shared" si="1"/>
        <v>100</v>
      </c>
    </row>
    <row r="92" spans="1:6" s="6" customFormat="1" ht="66.599999999999994" customHeight="1" x14ac:dyDescent="0.2">
      <c r="A92" s="29" t="s">
        <v>219</v>
      </c>
      <c r="B92" s="13" t="s">
        <v>91</v>
      </c>
      <c r="C92" s="21" t="s">
        <v>229</v>
      </c>
      <c r="D92" s="30">
        <v>390.8</v>
      </c>
      <c r="E92" s="30">
        <v>390.8</v>
      </c>
      <c r="F92" s="42">
        <f t="shared" si="1"/>
        <v>100</v>
      </c>
    </row>
    <row r="93" spans="1:6" s="6" customFormat="1" ht="70.900000000000006" customHeight="1" x14ac:dyDescent="0.2">
      <c r="A93" s="29" t="s">
        <v>220</v>
      </c>
      <c r="B93" s="13" t="s">
        <v>91</v>
      </c>
      <c r="C93" s="21" t="s">
        <v>117</v>
      </c>
      <c r="D93" s="30">
        <v>120.3</v>
      </c>
      <c r="E93" s="30">
        <v>120.3</v>
      </c>
      <c r="F93" s="42">
        <f t="shared" si="1"/>
        <v>100</v>
      </c>
    </row>
    <row r="94" spans="1:6" s="6" customFormat="1" ht="65.45" customHeight="1" x14ac:dyDescent="0.2">
      <c r="A94" s="29" t="s">
        <v>221</v>
      </c>
      <c r="B94" s="13" t="s">
        <v>91</v>
      </c>
      <c r="C94" s="21" t="s">
        <v>358</v>
      </c>
      <c r="D94" s="30">
        <v>74.8</v>
      </c>
      <c r="E94" s="30">
        <v>74.8</v>
      </c>
      <c r="F94" s="42">
        <f t="shared" si="1"/>
        <v>100</v>
      </c>
    </row>
    <row r="95" spans="1:6" s="6" customFormat="1" ht="60" x14ac:dyDescent="0.2">
      <c r="A95" s="29" t="s">
        <v>222</v>
      </c>
      <c r="B95" s="13" t="s">
        <v>91</v>
      </c>
      <c r="C95" s="21" t="s">
        <v>248</v>
      </c>
      <c r="D95" s="30">
        <v>1165.3</v>
      </c>
      <c r="E95" s="30">
        <v>1165.3</v>
      </c>
      <c r="F95" s="42">
        <f t="shared" si="1"/>
        <v>100</v>
      </c>
    </row>
    <row r="96" spans="1:6" s="6" customFormat="1" ht="49.9" customHeight="1" x14ac:dyDescent="0.2">
      <c r="A96" s="29" t="s">
        <v>223</v>
      </c>
      <c r="B96" s="13" t="s">
        <v>91</v>
      </c>
      <c r="C96" s="21" t="s">
        <v>249</v>
      </c>
      <c r="D96" s="30">
        <v>11031.5</v>
      </c>
      <c r="E96" s="30">
        <v>11031.5</v>
      </c>
      <c r="F96" s="42">
        <f t="shared" si="1"/>
        <v>100</v>
      </c>
    </row>
    <row r="97" spans="1:6" s="6" customFormat="1" ht="75" x14ac:dyDescent="0.2">
      <c r="A97" s="29" t="s">
        <v>224</v>
      </c>
      <c r="B97" s="13" t="s">
        <v>91</v>
      </c>
      <c r="C97" s="21" t="s">
        <v>267</v>
      </c>
      <c r="D97" s="30">
        <v>2797</v>
      </c>
      <c r="E97" s="30">
        <v>2797</v>
      </c>
      <c r="F97" s="42">
        <f t="shared" si="1"/>
        <v>100</v>
      </c>
    </row>
    <row r="98" spans="1:6" s="6" customFormat="1" ht="90" x14ac:dyDescent="0.2">
      <c r="A98" s="29" t="s">
        <v>225</v>
      </c>
      <c r="B98" s="13" t="s">
        <v>91</v>
      </c>
      <c r="C98" s="21" t="s">
        <v>247</v>
      </c>
      <c r="D98" s="30">
        <v>117878.1</v>
      </c>
      <c r="E98" s="30">
        <v>117878.1</v>
      </c>
      <c r="F98" s="42">
        <f t="shared" si="1"/>
        <v>100</v>
      </c>
    </row>
    <row r="99" spans="1:6" s="6" customFormat="1" ht="67.150000000000006" customHeight="1" x14ac:dyDescent="0.2">
      <c r="A99" s="29" t="s">
        <v>226</v>
      </c>
      <c r="B99" s="13" t="s">
        <v>91</v>
      </c>
      <c r="C99" s="21" t="s">
        <v>324</v>
      </c>
      <c r="D99" s="30">
        <v>10500</v>
      </c>
      <c r="E99" s="30">
        <v>10500</v>
      </c>
      <c r="F99" s="42">
        <f t="shared" si="1"/>
        <v>100</v>
      </c>
    </row>
    <row r="100" spans="1:6" s="6" customFormat="1" ht="116.45" customHeight="1" x14ac:dyDescent="0.2">
      <c r="A100" s="29" t="s">
        <v>261</v>
      </c>
      <c r="B100" s="13" t="s">
        <v>91</v>
      </c>
      <c r="C100" s="21" t="s">
        <v>339</v>
      </c>
      <c r="D100" s="30">
        <v>43199.4</v>
      </c>
      <c r="E100" s="30">
        <v>43199.4</v>
      </c>
      <c r="F100" s="42">
        <f t="shared" si="1"/>
        <v>100</v>
      </c>
    </row>
    <row r="101" spans="1:6" s="8" customFormat="1" ht="30" x14ac:dyDescent="0.2">
      <c r="A101" s="29" t="s">
        <v>262</v>
      </c>
      <c r="B101" s="13" t="s">
        <v>62</v>
      </c>
      <c r="C101" s="13" t="s">
        <v>109</v>
      </c>
      <c r="D101" s="30">
        <f>D102+D103+D113+D115+D114+D112</f>
        <v>2493406.3999999994</v>
      </c>
      <c r="E101" s="30">
        <f>E102+E103+E113+E115+E114+E112</f>
        <v>2492416.4235599996</v>
      </c>
      <c r="F101" s="42">
        <f t="shared" si="1"/>
        <v>99.960296226078512</v>
      </c>
    </row>
    <row r="102" spans="1:6" s="8" customFormat="1" ht="45" x14ac:dyDescent="0.2">
      <c r="A102" s="29" t="s">
        <v>272</v>
      </c>
      <c r="B102" s="13" t="s">
        <v>63</v>
      </c>
      <c r="C102" s="13" t="s">
        <v>110</v>
      </c>
      <c r="D102" s="30">
        <v>18500</v>
      </c>
      <c r="E102" s="30">
        <v>18500</v>
      </c>
      <c r="F102" s="42">
        <f t="shared" si="1"/>
        <v>100</v>
      </c>
    </row>
    <row r="103" spans="1:6" s="6" customFormat="1" ht="30" x14ac:dyDescent="0.2">
      <c r="A103" s="29" t="s">
        <v>273</v>
      </c>
      <c r="B103" s="13" t="s">
        <v>64</v>
      </c>
      <c r="C103" s="13" t="s">
        <v>24</v>
      </c>
      <c r="D103" s="30">
        <f>D104+D105+D106+D107+D109+D110+D111+D108</f>
        <v>183430.30000000002</v>
      </c>
      <c r="E103" s="30">
        <f>E104+E105+E106+E107+E109+E110+E111+E108</f>
        <v>183063.00000000003</v>
      </c>
      <c r="F103" s="42">
        <f t="shared" si="1"/>
        <v>99.799760453970805</v>
      </c>
    </row>
    <row r="104" spans="1:6" s="6" customFormat="1" ht="66" customHeight="1" x14ac:dyDescent="0.2">
      <c r="A104" s="29" t="s">
        <v>274</v>
      </c>
      <c r="B104" s="13" t="s">
        <v>64</v>
      </c>
      <c r="C104" s="21" t="s">
        <v>76</v>
      </c>
      <c r="D104" s="30">
        <v>333</v>
      </c>
      <c r="E104" s="30">
        <v>333</v>
      </c>
      <c r="F104" s="42">
        <f t="shared" si="1"/>
        <v>100</v>
      </c>
    </row>
    <row r="105" spans="1:6" s="6" customFormat="1" ht="63" customHeight="1" x14ac:dyDescent="0.2">
      <c r="A105" s="29" t="s">
        <v>275</v>
      </c>
      <c r="B105" s="13" t="s">
        <v>64</v>
      </c>
      <c r="C105" s="21" t="s">
        <v>43</v>
      </c>
      <c r="D105" s="30">
        <v>169205.3</v>
      </c>
      <c r="E105" s="30">
        <v>168838</v>
      </c>
      <c r="F105" s="42">
        <f t="shared" si="1"/>
        <v>99.782926421335503</v>
      </c>
    </row>
    <row r="106" spans="1:6" s="6" customFormat="1" ht="62.45" customHeight="1" x14ac:dyDescent="0.2">
      <c r="A106" s="29" t="s">
        <v>276</v>
      </c>
      <c r="B106" s="13" t="s">
        <v>64</v>
      </c>
      <c r="C106" s="34" t="s">
        <v>41</v>
      </c>
      <c r="D106" s="30">
        <v>0.2</v>
      </c>
      <c r="E106" s="30">
        <v>0.2</v>
      </c>
      <c r="F106" s="42">
        <f t="shared" si="1"/>
        <v>100</v>
      </c>
    </row>
    <row r="107" spans="1:6" s="6" customFormat="1" ht="38.450000000000003" customHeight="1" x14ac:dyDescent="0.2">
      <c r="A107" s="29" t="s">
        <v>277</v>
      </c>
      <c r="B107" s="13" t="s">
        <v>64</v>
      </c>
      <c r="C107" s="34" t="s">
        <v>42</v>
      </c>
      <c r="D107" s="30">
        <v>163.1</v>
      </c>
      <c r="E107" s="30">
        <v>163.1</v>
      </c>
      <c r="F107" s="42">
        <f t="shared" si="1"/>
        <v>100</v>
      </c>
    </row>
    <row r="108" spans="1:6" s="6" customFormat="1" ht="67.900000000000006" customHeight="1" x14ac:dyDescent="0.2">
      <c r="A108" s="29" t="s">
        <v>278</v>
      </c>
      <c r="B108" s="13" t="s">
        <v>64</v>
      </c>
      <c r="C108" s="34" t="s">
        <v>124</v>
      </c>
      <c r="D108" s="30">
        <v>5425.6</v>
      </c>
      <c r="E108" s="30">
        <v>5425.6</v>
      </c>
      <c r="F108" s="42">
        <f t="shared" si="1"/>
        <v>100</v>
      </c>
    </row>
    <row r="109" spans="1:6" s="6" customFormat="1" ht="68.45" customHeight="1" x14ac:dyDescent="0.2">
      <c r="A109" s="29" t="s">
        <v>279</v>
      </c>
      <c r="B109" s="13" t="s">
        <v>64</v>
      </c>
      <c r="C109" s="34" t="s">
        <v>85</v>
      </c>
      <c r="D109" s="30">
        <v>2064.8000000000002</v>
      </c>
      <c r="E109" s="30">
        <v>2064.8000000000002</v>
      </c>
      <c r="F109" s="42">
        <f t="shared" si="1"/>
        <v>100</v>
      </c>
    </row>
    <row r="110" spans="1:6" s="6" customFormat="1" ht="94.9" customHeight="1" x14ac:dyDescent="0.2">
      <c r="A110" s="29" t="s">
        <v>286</v>
      </c>
      <c r="B110" s="13" t="s">
        <v>64</v>
      </c>
      <c r="C110" s="34" t="s">
        <v>61</v>
      </c>
      <c r="D110" s="30">
        <v>6002.6</v>
      </c>
      <c r="E110" s="30">
        <v>6002.6</v>
      </c>
      <c r="F110" s="42">
        <f t="shared" si="1"/>
        <v>100</v>
      </c>
    </row>
    <row r="111" spans="1:6" s="6" customFormat="1" ht="65.45" customHeight="1" x14ac:dyDescent="0.2">
      <c r="A111" s="29" t="s">
        <v>287</v>
      </c>
      <c r="B111" s="13" t="s">
        <v>64</v>
      </c>
      <c r="C111" s="34" t="s">
        <v>116</v>
      </c>
      <c r="D111" s="30">
        <v>235.7</v>
      </c>
      <c r="E111" s="30">
        <v>235.7</v>
      </c>
      <c r="F111" s="42">
        <f t="shared" si="1"/>
        <v>100</v>
      </c>
    </row>
    <row r="112" spans="1:6" s="6" customFormat="1" ht="69.599999999999994" customHeight="1" x14ac:dyDescent="0.2">
      <c r="A112" s="29" t="s">
        <v>288</v>
      </c>
      <c r="B112" s="13" t="s">
        <v>83</v>
      </c>
      <c r="C112" s="33" t="s">
        <v>84</v>
      </c>
      <c r="D112" s="30">
        <v>31.9</v>
      </c>
      <c r="E112" s="30">
        <v>28.5261</v>
      </c>
      <c r="F112" s="42">
        <f t="shared" si="1"/>
        <v>89.42351097178684</v>
      </c>
    </row>
    <row r="113" spans="1:6" s="6" customFormat="1" ht="34.15" customHeight="1" x14ac:dyDescent="0.2">
      <c r="A113" s="29" t="s">
        <v>289</v>
      </c>
      <c r="B113" s="13" t="s">
        <v>65</v>
      </c>
      <c r="C113" s="13" t="s">
        <v>26</v>
      </c>
      <c r="D113" s="30">
        <v>56348.6</v>
      </c>
      <c r="E113" s="30">
        <v>55729.297460000002</v>
      </c>
      <c r="F113" s="42">
        <f t="shared" si="1"/>
        <v>98.900944229315385</v>
      </c>
    </row>
    <row r="114" spans="1:6" s="6" customFormat="1" ht="49.9" customHeight="1" x14ac:dyDescent="0.2">
      <c r="A114" s="29" t="s">
        <v>290</v>
      </c>
      <c r="B114" s="13" t="s">
        <v>98</v>
      </c>
      <c r="C114" s="13" t="s">
        <v>99</v>
      </c>
      <c r="D114" s="30">
        <v>270</v>
      </c>
      <c r="E114" s="30">
        <v>270</v>
      </c>
      <c r="F114" s="42">
        <f t="shared" si="1"/>
        <v>100</v>
      </c>
    </row>
    <row r="115" spans="1:6" s="6" customFormat="1" ht="17.45" customHeight="1" x14ac:dyDescent="0.2">
      <c r="A115" s="29" t="s">
        <v>291</v>
      </c>
      <c r="B115" s="13" t="s">
        <v>66</v>
      </c>
      <c r="C115" s="13" t="s">
        <v>21</v>
      </c>
      <c r="D115" s="30">
        <f>D116+D117</f>
        <v>2234825.5999999996</v>
      </c>
      <c r="E115" s="30">
        <f>E116+E117</f>
        <v>2234825.5999999996</v>
      </c>
      <c r="F115" s="42">
        <f t="shared" si="1"/>
        <v>100</v>
      </c>
    </row>
    <row r="116" spans="1:6" s="9" customFormat="1" ht="95.45" customHeight="1" x14ac:dyDescent="0.2">
      <c r="A116" s="29" t="s">
        <v>292</v>
      </c>
      <c r="B116" s="13" t="s">
        <v>66</v>
      </c>
      <c r="C116" s="34" t="s">
        <v>111</v>
      </c>
      <c r="D116" s="30">
        <v>1105704.2</v>
      </c>
      <c r="E116" s="30">
        <v>1105704.2</v>
      </c>
      <c r="F116" s="42">
        <f t="shared" si="1"/>
        <v>100</v>
      </c>
    </row>
    <row r="117" spans="1:6" s="10" customFormat="1" ht="64.150000000000006" customHeight="1" x14ac:dyDescent="0.2">
      <c r="A117" s="29" t="s">
        <v>294</v>
      </c>
      <c r="B117" s="13" t="s">
        <v>66</v>
      </c>
      <c r="C117" s="34" t="s">
        <v>58</v>
      </c>
      <c r="D117" s="30">
        <v>1129121.3999999999</v>
      </c>
      <c r="E117" s="30">
        <v>1129121.3999999999</v>
      </c>
      <c r="F117" s="42">
        <f t="shared" si="1"/>
        <v>100</v>
      </c>
    </row>
    <row r="118" spans="1:6" s="10" customFormat="1" x14ac:dyDescent="0.2">
      <c r="A118" s="29" t="s">
        <v>295</v>
      </c>
      <c r="B118" s="13" t="s">
        <v>268</v>
      </c>
      <c r="C118" s="13" t="s">
        <v>269</v>
      </c>
      <c r="D118" s="30">
        <f>D122+D119+D120+D121</f>
        <v>545743.54200000002</v>
      </c>
      <c r="E118" s="30">
        <f>E122+E119+E120+E121</f>
        <v>545743.54200000002</v>
      </c>
      <c r="F118" s="42">
        <f t="shared" si="1"/>
        <v>100</v>
      </c>
    </row>
    <row r="119" spans="1:6" s="10" customFormat="1" ht="125.45" customHeight="1" x14ac:dyDescent="0.2">
      <c r="A119" s="29" t="s">
        <v>299</v>
      </c>
      <c r="B119" s="13" t="s">
        <v>300</v>
      </c>
      <c r="C119" s="13" t="s">
        <v>353</v>
      </c>
      <c r="D119" s="30">
        <v>1707</v>
      </c>
      <c r="E119" s="30">
        <v>1707</v>
      </c>
      <c r="F119" s="42">
        <f t="shared" si="1"/>
        <v>100</v>
      </c>
    </row>
    <row r="120" spans="1:6" s="10" customFormat="1" ht="65.45" customHeight="1" x14ac:dyDescent="0.2">
      <c r="A120" s="29" t="s">
        <v>318</v>
      </c>
      <c r="B120" s="13" t="s">
        <v>301</v>
      </c>
      <c r="C120" s="13" t="s">
        <v>281</v>
      </c>
      <c r="D120" s="30">
        <v>4075.7</v>
      </c>
      <c r="E120" s="30">
        <v>4075.7</v>
      </c>
      <c r="F120" s="42">
        <f t="shared" si="1"/>
        <v>100</v>
      </c>
    </row>
    <row r="121" spans="1:6" s="10" customFormat="1" ht="112.9" customHeight="1" x14ac:dyDescent="0.2">
      <c r="A121" s="29" t="s">
        <v>319</v>
      </c>
      <c r="B121" s="13" t="s">
        <v>302</v>
      </c>
      <c r="C121" s="13" t="s">
        <v>282</v>
      </c>
      <c r="D121" s="30">
        <v>98522.8</v>
      </c>
      <c r="E121" s="30">
        <v>98522.8</v>
      </c>
      <c r="F121" s="42">
        <f t="shared" si="1"/>
        <v>100</v>
      </c>
    </row>
    <row r="122" spans="1:6" s="10" customFormat="1" ht="37.9" customHeight="1" x14ac:dyDescent="0.2">
      <c r="A122" s="29" t="s">
        <v>320</v>
      </c>
      <c r="B122" s="13" t="s">
        <v>303</v>
      </c>
      <c r="C122" s="13" t="s">
        <v>270</v>
      </c>
      <c r="D122" s="30">
        <f>D123+D125+D124+D126+D127+D129+D128</f>
        <v>441438.04199999996</v>
      </c>
      <c r="E122" s="30">
        <f>E123+E125+E124+E126+E127+E129+E128</f>
        <v>441438.04199999996</v>
      </c>
      <c r="F122" s="42">
        <f t="shared" si="1"/>
        <v>100</v>
      </c>
    </row>
    <row r="123" spans="1:6" s="10" customFormat="1" ht="93.6" customHeight="1" x14ac:dyDescent="0.2">
      <c r="A123" s="29" t="s">
        <v>321</v>
      </c>
      <c r="B123" s="13" t="s">
        <v>303</v>
      </c>
      <c r="C123" s="21" t="s">
        <v>271</v>
      </c>
      <c r="D123" s="30">
        <v>500</v>
      </c>
      <c r="E123" s="30">
        <v>500</v>
      </c>
      <c r="F123" s="42">
        <f t="shared" si="1"/>
        <v>100</v>
      </c>
    </row>
    <row r="124" spans="1:6" s="10" customFormat="1" ht="81" customHeight="1" x14ac:dyDescent="0.2">
      <c r="A124" s="29" t="s">
        <v>322</v>
      </c>
      <c r="B124" s="13" t="s">
        <v>303</v>
      </c>
      <c r="C124" s="21" t="s">
        <v>283</v>
      </c>
      <c r="D124" s="30">
        <v>70529.3</v>
      </c>
      <c r="E124" s="30">
        <v>70529.3</v>
      </c>
      <c r="F124" s="42">
        <f t="shared" si="1"/>
        <v>100</v>
      </c>
    </row>
    <row r="125" spans="1:6" s="10" customFormat="1" ht="81.599999999999994" customHeight="1" x14ac:dyDescent="0.2">
      <c r="A125" s="29" t="s">
        <v>323</v>
      </c>
      <c r="B125" s="13" t="s">
        <v>303</v>
      </c>
      <c r="C125" s="21" t="s">
        <v>280</v>
      </c>
      <c r="D125" s="30">
        <v>350260.8</v>
      </c>
      <c r="E125" s="30">
        <v>350260.8</v>
      </c>
      <c r="F125" s="42">
        <f t="shared" si="1"/>
        <v>100</v>
      </c>
    </row>
    <row r="126" spans="1:6" s="10" customFormat="1" ht="97.9" customHeight="1" x14ac:dyDescent="0.2">
      <c r="A126" s="29" t="s">
        <v>325</v>
      </c>
      <c r="B126" s="13" t="s">
        <v>303</v>
      </c>
      <c r="C126" s="21" t="s">
        <v>284</v>
      </c>
      <c r="D126" s="30">
        <v>11322.2</v>
      </c>
      <c r="E126" s="30">
        <v>11322.2</v>
      </c>
      <c r="F126" s="42">
        <f t="shared" si="1"/>
        <v>100</v>
      </c>
    </row>
    <row r="127" spans="1:6" s="10" customFormat="1" ht="126" customHeight="1" x14ac:dyDescent="0.2">
      <c r="A127" s="29" t="s">
        <v>332</v>
      </c>
      <c r="B127" s="13" t="s">
        <v>303</v>
      </c>
      <c r="C127" s="21" t="s">
        <v>285</v>
      </c>
      <c r="D127" s="30">
        <v>416</v>
      </c>
      <c r="E127" s="30">
        <v>416</v>
      </c>
      <c r="F127" s="42">
        <f t="shared" si="1"/>
        <v>100</v>
      </c>
    </row>
    <row r="128" spans="1:6" s="10" customFormat="1" ht="99" customHeight="1" x14ac:dyDescent="0.2">
      <c r="A128" s="29" t="s">
        <v>337</v>
      </c>
      <c r="B128" s="13" t="s">
        <v>303</v>
      </c>
      <c r="C128" s="21" t="s">
        <v>296</v>
      </c>
      <c r="D128" s="30">
        <v>663.3</v>
      </c>
      <c r="E128" s="30">
        <v>663.3</v>
      </c>
      <c r="F128" s="42">
        <f t="shared" si="1"/>
        <v>100</v>
      </c>
    </row>
    <row r="129" spans="1:6" s="10" customFormat="1" ht="65.45" customHeight="1" x14ac:dyDescent="0.2">
      <c r="A129" s="29" t="s">
        <v>338</v>
      </c>
      <c r="B129" s="13" t="s">
        <v>303</v>
      </c>
      <c r="C129" s="21" t="s">
        <v>293</v>
      </c>
      <c r="D129" s="30">
        <v>7746.442</v>
      </c>
      <c r="E129" s="30">
        <v>7746.442</v>
      </c>
      <c r="F129" s="42">
        <f t="shared" si="1"/>
        <v>100</v>
      </c>
    </row>
    <row r="130" spans="1:6" s="10" customFormat="1" x14ac:dyDescent="0.2">
      <c r="A130" s="29" t="s">
        <v>340</v>
      </c>
      <c r="B130" s="13" t="s">
        <v>312</v>
      </c>
      <c r="C130" s="21" t="s">
        <v>313</v>
      </c>
      <c r="D130" s="30">
        <f>D131</f>
        <v>2833.36103</v>
      </c>
      <c r="E130" s="30">
        <f>E131</f>
        <v>3783.36103</v>
      </c>
      <c r="F130" s="42" t="s">
        <v>361</v>
      </c>
    </row>
    <row r="131" spans="1:6" s="10" customFormat="1" x14ac:dyDescent="0.2">
      <c r="A131" s="29" t="s">
        <v>348</v>
      </c>
      <c r="B131" s="13" t="s">
        <v>315</v>
      </c>
      <c r="C131" s="13" t="s">
        <v>314</v>
      </c>
      <c r="D131" s="30">
        <v>2833.36103</v>
      </c>
      <c r="E131" s="30">
        <v>3783.36103</v>
      </c>
      <c r="F131" s="42" t="s">
        <v>361</v>
      </c>
    </row>
    <row r="132" spans="1:6" s="10" customFormat="1" ht="64.150000000000006" customHeight="1" x14ac:dyDescent="0.2">
      <c r="A132" s="29" t="s">
        <v>349</v>
      </c>
      <c r="B132" s="13" t="s">
        <v>297</v>
      </c>
      <c r="C132" s="21" t="s">
        <v>298</v>
      </c>
      <c r="D132" s="30">
        <v>109231.83521</v>
      </c>
      <c r="E132" s="30">
        <v>109650.94351</v>
      </c>
      <c r="F132" s="42">
        <f t="shared" si="1"/>
        <v>100.38368695279563</v>
      </c>
    </row>
    <row r="133" spans="1:6" s="10" customFormat="1" ht="49.9" customHeight="1" x14ac:dyDescent="0.2">
      <c r="A133" s="29" t="s">
        <v>350</v>
      </c>
      <c r="B133" s="35" t="s">
        <v>316</v>
      </c>
      <c r="C133" s="36" t="s">
        <v>317</v>
      </c>
      <c r="D133" s="37">
        <v>-81883.150769999993</v>
      </c>
      <c r="E133" s="37">
        <v>-81883.150769999993</v>
      </c>
      <c r="F133" s="42">
        <f t="shared" si="1"/>
        <v>100</v>
      </c>
    </row>
    <row r="134" spans="1:6" s="11" customFormat="1" ht="15.75" thickBot="1" x14ac:dyDescent="0.25">
      <c r="A134" s="29" t="s">
        <v>351</v>
      </c>
      <c r="B134" s="38"/>
      <c r="C134" s="38" t="s">
        <v>20</v>
      </c>
      <c r="D134" s="39">
        <f>D76+D8</f>
        <v>11903419.503899999</v>
      </c>
      <c r="E134" s="39">
        <f>E76+E8</f>
        <v>12002975.233129999</v>
      </c>
      <c r="F134" s="42">
        <f t="shared" si="1"/>
        <v>100.83636243515892</v>
      </c>
    </row>
    <row r="135" spans="1:6" x14ac:dyDescent="0.2">
      <c r="A135" s="22"/>
      <c r="B135" s="23"/>
      <c r="C135" s="23"/>
      <c r="D135" s="24"/>
      <c r="E135" s="24"/>
      <c r="F135" s="43"/>
    </row>
  </sheetData>
  <mergeCells count="10">
    <mergeCell ref="E5:F5"/>
    <mergeCell ref="F1:H1"/>
    <mergeCell ref="E2:F2"/>
    <mergeCell ref="A3:F3"/>
    <mergeCell ref="C2:D2"/>
    <mergeCell ref="C1:D1"/>
    <mergeCell ref="A5:A6"/>
    <mergeCell ref="B5:B6"/>
    <mergeCell ref="C5:C6"/>
    <mergeCell ref="D5:D6"/>
  </mergeCells>
  <phoneticPr fontId="0" type="noConversion"/>
  <pageMargins left="0.78740157480314965" right="0.39370078740157483" top="0.78740157480314965" bottom="0.78740157480314965" header="0.9055118110236221" footer="0.31496062992125984"/>
  <pageSetup paperSize="9" scale="55" fitToWidth="5" fitToHeight="5" orientation="portrait" r:id="rId1"/>
  <headerFooter alignWithMargins="0">
    <oddFooter>&amp;C&amp;"Liberation Serif,обычный"&amp;11страница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1</vt:lpstr>
      <vt:lpstr>'приложение 1'!Заголовки_для_печати</vt:lpstr>
      <vt:lpstr>'приложение 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Лежнин Д.Г.</dc:creator>
  <cp:lastModifiedBy>Снедкова Елена Владимировна</cp:lastModifiedBy>
  <cp:lastPrinted>2026-04-14T05:47:17Z</cp:lastPrinted>
  <dcterms:created xsi:type="dcterms:W3CDTF">1996-10-08T23:32:33Z</dcterms:created>
  <dcterms:modified xsi:type="dcterms:W3CDTF">2026-05-15T11:43:35Z</dcterms:modified>
</cp:coreProperties>
</file>